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PORTARIA 12 X 36 DIRUNO" sheetId="1" state="visible" r:id="rId1"/>
    <sheet name="PORTARIA 12 X 36 NOTURNO" sheetId="2" state="visible" r:id="rId2"/>
    <sheet name="PORTARIA 6 HORAS" sheetId="3" state="visible" r:id="rId3"/>
    <sheet name="UNIFORMES" sheetId="4" state="visible" r:id="rId4"/>
    <sheet name="RESUMO" sheetId="5" state="visible" r:id="rId5"/>
  </sheets>
  <definedNames>
    <definedName name="_xlnm.Print_Area" localSheetId="0">'PORTARIA 12 X 36 DIRUNO'!$A$1:$G$146</definedName>
    <definedName name="_xlnm.Print_Area" localSheetId="1">'PORTARIA 12 X 36 NOTURNO'!$A$1:$G$146</definedName>
    <definedName name="_xlnm.Print_Area" localSheetId="2">'PORTARIA 6 HORAS'!$A$1:$G$145</definedName>
    <definedName name="_xlnm.Print_Area" localSheetId="3">UNIFORMES!$B$2:$J$32</definedName>
  </definedNames>
  <calcPr/>
</workbook>
</file>

<file path=xl/sharedStrings.xml><?xml version="1.0" encoding="utf-8"?>
<sst xmlns="http://schemas.openxmlformats.org/spreadsheetml/2006/main" count="192" uniqueCount="192">
  <si>
    <t xml:space="preserve"> PLANILHA DE CUSTOS E FORMAÇÃO DO PREÇO - PORTARIA ESCALA 12 X 36 DIURNO</t>
  </si>
  <si>
    <t xml:space="preserve">EMPRESA: </t>
  </si>
  <si>
    <t xml:space="preserve">PREGÃO ELETRÔNICO Nº:</t>
  </si>
  <si>
    <t xml:space="preserve">OBJETO DA LICITAÇÃO: Contratação de empresa especializada para prestação de serviços de portaria com disponibilização de mão de obra para atendimento às unidades da CESAMA. </t>
  </si>
  <si>
    <t xml:space="preserve">DATA DE APRESENTAÇÃO DA PROPOSTA: </t>
  </si>
  <si>
    <t xml:space="preserve">PROCESSO: </t>
  </si>
  <si>
    <r>
      <rPr>
        <b/>
        <sz val="10"/>
        <rFont val="Calibri"/>
        <scheme val="minor"/>
      </rPr>
      <t xml:space="preserve">LOCAL DE EXECUÇÃO DOS SERVIÇOS:</t>
    </r>
    <r>
      <rPr>
        <sz val="10"/>
        <rFont val="Calibri"/>
        <scheme val="minor"/>
      </rPr>
      <t xml:space="preserve"> Serviços serão nas localidades previstas no Termo de Referência.</t>
    </r>
  </si>
  <si>
    <t xml:space="preserve">INSTRUMENTO COLETIVO DE TRABALHO: </t>
  </si>
  <si>
    <t xml:space="preserve">DISCRIMINAÇÃO DOS SERVIÇOS - DADOS REFERENTES À CONTRATAÇÃO</t>
  </si>
  <si>
    <t xml:space="preserve">Tipo de Serviço</t>
  </si>
  <si>
    <t>Portaria</t>
  </si>
  <si>
    <t xml:space="preserve">Classificação Brasileira de Ocupações (CBO)</t>
  </si>
  <si>
    <t>5174-10</t>
  </si>
  <si>
    <t xml:space="preserve">Categoria Profissional</t>
  </si>
  <si>
    <t xml:space="preserve">Categoria do empregado </t>
  </si>
  <si>
    <t xml:space="preserve">Data base da categoria</t>
  </si>
  <si>
    <t xml:space="preserve">Número de Meses da execução contratual </t>
  </si>
  <si>
    <t xml:space="preserve">Valor do salário normativo da Categoria (MG000175/2024)</t>
  </si>
  <si>
    <t xml:space="preserve">Módulo 1: Composição da remuneração</t>
  </si>
  <si>
    <t>1.1</t>
  </si>
  <si>
    <t xml:space="preserve">Composição da Remuneração</t>
  </si>
  <si>
    <t xml:space="preserve">Valor (R$)</t>
  </si>
  <si>
    <t>A</t>
  </si>
  <si>
    <t xml:space="preserve">Salário Normativo da Categoria Profissional</t>
  </si>
  <si>
    <t xml:space="preserve">Dias  trabalho-mês</t>
  </si>
  <si>
    <t>B</t>
  </si>
  <si>
    <t xml:space="preserve">Adicional de  Insalubridade (SM)</t>
  </si>
  <si>
    <t xml:space="preserve">Grau Máx</t>
  </si>
  <si>
    <t>C</t>
  </si>
  <si>
    <t xml:space="preserve">Adicional de perículosidade (SB)</t>
  </si>
  <si>
    <t>D</t>
  </si>
  <si>
    <t xml:space="preserve">Adicional noturno</t>
  </si>
  <si>
    <t xml:space="preserve"> </t>
  </si>
  <si>
    <t>E</t>
  </si>
  <si>
    <t xml:space="preserve">Hora noturna reduzida</t>
  </si>
  <si>
    <t xml:space="preserve">H Not reduz p/ dia:</t>
  </si>
  <si>
    <t xml:space="preserve">Horas not red/mês:</t>
  </si>
  <si>
    <t>F</t>
  </si>
  <si>
    <t xml:space="preserve">Intervalo Intrajornada laborado </t>
  </si>
  <si>
    <t>G</t>
  </si>
  <si>
    <t xml:space="preserve">Descanso semanal remunerado</t>
  </si>
  <si>
    <t>H</t>
  </si>
  <si>
    <t xml:space="preserve">Horas IN ITINERE</t>
  </si>
  <si>
    <t xml:space="preserve">Horas de desloc. (mês)</t>
  </si>
  <si>
    <t xml:space="preserve">Valor hora/homem</t>
  </si>
  <si>
    <t xml:space="preserve">Total da Remuneração</t>
  </si>
  <si>
    <t xml:space="preserve">Módulo 2 - Encargos e Benefícios Anuais, Mensais e Diários</t>
  </si>
  <si>
    <t>2.1</t>
  </si>
  <si>
    <t xml:space="preserve">13º Salário e Adicional de Férias</t>
  </si>
  <si>
    <t xml:space="preserve">Percentual (%)</t>
  </si>
  <si>
    <t>Valor(R$)</t>
  </si>
  <si>
    <t xml:space="preserve">13º (décimo terceiro salário)</t>
  </si>
  <si>
    <t xml:space="preserve">Férias e Adicional de Férias</t>
  </si>
  <si>
    <t>Total</t>
  </si>
  <si>
    <t>2.2</t>
  </si>
  <si>
    <t xml:space="preserve">Encargos Previdenciários (GPS), Fundo de Garantia por Tempo de Serviço</t>
  </si>
  <si>
    <t xml:space="preserve">INSS ( art 22, inc I Lei 8.212/91)</t>
  </si>
  <si>
    <t xml:space="preserve">SESI OU SESC (art 30 Lei 8.036/90)</t>
  </si>
  <si>
    <t xml:space="preserve">SENAI OU SENAC (art  30 Dec Lei  2.318/86) </t>
  </si>
  <si>
    <t xml:space="preserve">INCRA (art 1 e 2 Decr Lei 1146/70)</t>
  </si>
  <si>
    <t xml:space="preserve">Salário educação (art. 15, da Lei nº 9.424/96; do art. 2º do Decr 3.142/99; e art. 212, § 5º da CF)</t>
  </si>
  <si>
    <t xml:space="preserve">FGTS (art 15 Lei nº 8.030/90)</t>
  </si>
  <si>
    <t>RAT</t>
  </si>
  <si>
    <t>FAP</t>
  </si>
  <si>
    <t xml:space="preserve">SEBRAE ( Lei 8.029/90)</t>
  </si>
  <si>
    <t xml:space="preserve">Nota 1: Para formar a base de cáculo da tabela 2.2 foram considerados os valores totais das tabelas 1.1 e 2.1</t>
  </si>
  <si>
    <t>2.3</t>
  </si>
  <si>
    <t xml:space="preserve">Benefícios Mensais e Diários</t>
  </si>
  <si>
    <t xml:space="preserve">Vale transporte (Dec 1.438/21)</t>
  </si>
  <si>
    <t xml:space="preserve">Auxílio alimentação </t>
  </si>
  <si>
    <t xml:space="preserve">Seguro de vida em grupo </t>
  </si>
  <si>
    <t xml:space="preserve">Auxílio Saúde </t>
  </si>
  <si>
    <t xml:space="preserve">Programa de Qualificação do Trabalhador </t>
  </si>
  <si>
    <t xml:space="preserve">Indenização intrajornada</t>
  </si>
  <si>
    <t xml:space="preserve">Total de Benefícios mensais e diários</t>
  </si>
  <si>
    <t xml:space="preserve">Nota 2: Tarifa no valor de R$ 3,75</t>
  </si>
  <si>
    <t xml:space="preserve">Quadro Resumo do Módulo 2 - Encargos e Benefícios anuais, mensais e diários</t>
  </si>
  <si>
    <t xml:space="preserve">GPS, FGTS e outras contribuições</t>
  </si>
  <si>
    <t xml:space="preserve">Total Quadro Resumo do Módulo 2</t>
  </si>
  <si>
    <t xml:space="preserve">Módulo 3 - Provisão para Rescisão</t>
  </si>
  <si>
    <t xml:space="preserve">Provisão para rescisão</t>
  </si>
  <si>
    <t xml:space="preserve">Aviso Prévio Indenizado - API</t>
  </si>
  <si>
    <t xml:space="preserve">Percentual de ocorrência anual (Resolução 98/2009 CNJ)</t>
  </si>
  <si>
    <t xml:space="preserve">Incidência do FGTS sobre Aviso Prévio indenizado - API</t>
  </si>
  <si>
    <t xml:space="preserve">Multa do FGTS sobre Aviso Prévio indenizado - API</t>
  </si>
  <si>
    <t xml:space="preserve">Aviso prévio trabalhado - APT (Acórdão TCU 1.586/2018)</t>
  </si>
  <si>
    <t xml:space="preserve">Incidência dos encargos do submódulo 2.2 sobre Aviso Prévio Trabalhado</t>
  </si>
  <si>
    <t xml:space="preserve">Multa do FGTS sobre Aviso Prévio Trabalhado</t>
  </si>
  <si>
    <t xml:space="preserve">Módulo 4 - Custo de Reposição do Profissional Ausente</t>
  </si>
  <si>
    <t>4.1</t>
  </si>
  <si>
    <t xml:space="preserve">Submódulo 4.1 - Substituição em Ausências Legais</t>
  </si>
  <si>
    <t xml:space="preserve">Base de cálculo para o custo do profissional ausente Conforme Relatório do Acórdão TCU nº 1.753/2008 do Plenário e orientações SEGES/MP </t>
  </si>
  <si>
    <t xml:space="preserve">Substituto na cobertura de férias</t>
  </si>
  <si>
    <t xml:space="preserve">Substituto nas ausências legais</t>
  </si>
  <si>
    <t xml:space="preserve">Dias de ocorrência por ano</t>
  </si>
  <si>
    <t xml:space="preserve">Substituto na Cobertura de Licença-Paternidade</t>
  </si>
  <si>
    <t xml:space="preserve">dias de afastamento</t>
  </si>
  <si>
    <t xml:space="preserve">Percentual de ocorrência anual</t>
  </si>
  <si>
    <t xml:space="preserve">Substituto na ausência por acidente de trabalho</t>
  </si>
  <si>
    <t xml:space="preserve">dias afastamento </t>
  </si>
  <si>
    <t xml:space="preserve">Substituto Afastamento Maternidade</t>
  </si>
  <si>
    <t xml:space="preserve">Taxa de natalidade:</t>
  </si>
  <si>
    <t xml:space="preserve">Substituto na cobertura de ausência por doença</t>
  </si>
  <si>
    <t xml:space="preserve">Total do Submódulo 4.1</t>
  </si>
  <si>
    <t>4.2</t>
  </si>
  <si>
    <t xml:space="preserve">Substituto na  Intrajornada</t>
  </si>
  <si>
    <t xml:space="preserve">Substituto nas cobertura de Intervalo para repouso ou alimentação</t>
  </si>
  <si>
    <t xml:space="preserve">Quadro Resumo do Módulo 4 - Custo de Reposição do Profissional Ausente</t>
  </si>
  <si>
    <t xml:space="preserve">Substituto nas Ausências Legais </t>
  </si>
  <si>
    <t xml:space="preserve">Substituto na Intrajornada </t>
  </si>
  <si>
    <t xml:space="preserve">Módulo 5 - Insumos Diversos </t>
  </si>
  <si>
    <t xml:space="preserve">Insumos Diversos</t>
  </si>
  <si>
    <t xml:space="preserve">Uniformes e EPIs</t>
  </si>
  <si>
    <t>Equipamentos</t>
  </si>
  <si>
    <t>Materiais</t>
  </si>
  <si>
    <t xml:space="preserve">Ponto Eletrônico</t>
  </si>
  <si>
    <t xml:space="preserve">Total </t>
  </si>
  <si>
    <t xml:space="preserve">Mão de obra vinculada à execução contratual (valor por empregado) – Custos  diretos</t>
  </si>
  <si>
    <t xml:space="preserve">Módulo 1 - Composição da remuneração</t>
  </si>
  <si>
    <t xml:space="preserve">Módulo 3 -  Provisão para Rescisão</t>
  </si>
  <si>
    <t xml:space="preserve">Custo Direto: Subtotal (A+B+C+D+E)</t>
  </si>
  <si>
    <t xml:space="preserve">Módulo 6 : Custos Indiretos, Tributos e Lucro</t>
  </si>
  <si>
    <t xml:space="preserve">Custos Indiretos, Tributos e Lucro</t>
  </si>
  <si>
    <t xml:space="preserve">Custos indiretos / Despesas Administrativas e Operacionais</t>
  </si>
  <si>
    <t>Lucro</t>
  </si>
  <si>
    <t>Tributos</t>
  </si>
  <si>
    <t xml:space="preserve">c.1 - Tributos Federais</t>
  </si>
  <si>
    <t>PIS:</t>
  </si>
  <si>
    <t>COFINS:</t>
  </si>
  <si>
    <t xml:space="preserve">c.2 - Tributos Estaduais</t>
  </si>
  <si>
    <t xml:space="preserve">c.3 - Tributos Municipais</t>
  </si>
  <si>
    <t>ISSQN:</t>
  </si>
  <si>
    <t>a)</t>
  </si>
  <si>
    <t xml:space="preserve">Tributos % = To = .............................................................</t>
  </si>
  <si>
    <t>b)</t>
  </si>
  <si>
    <t xml:space="preserve">(Total dos Módulos 1, 2, 3, 4 e 5+ Custos indiretos + lucro)= Po = ...................................</t>
  </si>
  <si>
    <t>c)</t>
  </si>
  <si>
    <t xml:space="preserve">Po / (1 - To) = P1 = ..............................................................................</t>
  </si>
  <si>
    <t xml:space="preserve">Valor dos Tributos = P1 - Po</t>
  </si>
  <si>
    <t xml:space="preserve">QUADRO-RESUMO DO CUSTO POR EMPREGADO</t>
  </si>
  <si>
    <t xml:space="preserve">Mão de obra vinculada à execução contratual (valor por empregado)</t>
  </si>
  <si>
    <t>(R$)</t>
  </si>
  <si>
    <t xml:space="preserve">Módulo 6 - Custos indiretos, tributos e lucro</t>
  </si>
  <si>
    <t xml:space="preserve">VALOR TOTAL MENSAL - POR EMPREGADO</t>
  </si>
  <si>
    <t xml:space="preserve">Total retenção</t>
  </si>
  <si>
    <t xml:space="preserve">VALOR TOTAL MENSAL - 6 EMPREGADOS</t>
  </si>
  <si>
    <t xml:space="preserve"> PLANILHA DE CUSTOS E FORMAÇÃO DO PREÇO - PORTARIA ESCALA 12 X 36 NOTURNO</t>
  </si>
  <si>
    <t>EMPRESA:</t>
  </si>
  <si>
    <t xml:space="preserve">INSTRUMENTO COLETIVO DE TRABALHO:</t>
  </si>
  <si>
    <t xml:space="preserve">Porteiro/Vigia/Controlador de Acesso</t>
  </si>
  <si>
    <t xml:space="preserve">Vale transporte (Dec 1.438/21) </t>
  </si>
  <si>
    <t xml:space="preserve">Auxílio Saúde</t>
  </si>
  <si>
    <t xml:space="preserve">VALOR TOTAL MENSAL - 2 EMPREGADOS</t>
  </si>
  <si>
    <t xml:space="preserve"> PLANILHA DE CUSTOS E FORMAÇÃO DO PREÇO - PORTARIA 6 HORAS</t>
  </si>
  <si>
    <t xml:space="preserve">OBJETO DA LICITAÇÃO: Contratação de empresa especializada para prestação de serviços de portaria com disponibilização de mão de obra para atendimento às unidades da CESAMA.</t>
  </si>
  <si>
    <r>
      <t xml:space="preserve">LOCAL DE EXECUÇÃO DOS SERVIÇOS:</t>
    </r>
    <r>
      <rPr>
        <sz val="10"/>
        <rFont val="Arial"/>
      </rPr>
      <t xml:space="preserve"> Serviços serão nas localidades previstas no Termo de Referência.</t>
    </r>
  </si>
  <si>
    <t xml:space="preserve">Salário Proporcional (30 HORAS)</t>
  </si>
  <si>
    <t xml:space="preserve">Seguro de vida em grupo</t>
  </si>
  <si>
    <t xml:space="preserve">VALOR TOTAL MENSAL - 3 EMPREGADOS</t>
  </si>
  <si>
    <t xml:space="preserve">Base de Cálculo</t>
  </si>
  <si>
    <t>Alíquota</t>
  </si>
  <si>
    <t>Valor</t>
  </si>
  <si>
    <t xml:space="preserve">Seguro de Vida</t>
  </si>
  <si>
    <t>ITEM</t>
  </si>
  <si>
    <t xml:space="preserve">ESPECIFICAÇÃO DO ITEM</t>
  </si>
  <si>
    <t>PERIODICIDADE</t>
  </si>
  <si>
    <t>QTD.</t>
  </si>
  <si>
    <t xml:space="preserve">V. UNIT</t>
  </si>
  <si>
    <t xml:space="preserve">V. TOTAL</t>
  </si>
  <si>
    <t xml:space="preserve"> CUSTO MENSAL</t>
  </si>
  <si>
    <t>CALÇA</t>
  </si>
  <si>
    <t>SEMESTRAL</t>
  </si>
  <si>
    <t>TÊNIS</t>
  </si>
  <si>
    <t>CAMISETA</t>
  </si>
  <si>
    <t>CASACO</t>
  </si>
  <si>
    <t>ANUAL</t>
  </si>
  <si>
    <t xml:space="preserve">CRACHÁ DE IDENTIFICAÇÃO</t>
  </si>
  <si>
    <t>TOTAL</t>
  </si>
  <si>
    <t>PLANILHA</t>
  </si>
  <si>
    <t xml:space="preserve">DESCRIÇÕES DOS POSTOS</t>
  </si>
  <si>
    <t xml:space="preserve">Nº POSTOS</t>
  </si>
  <si>
    <t xml:space="preserve">QTD PORTEIROS</t>
  </si>
  <si>
    <t xml:space="preserve">VALOR UNIT POR FUNCIONARIO</t>
  </si>
  <si>
    <t xml:space="preserve">PREÇO MENSAL DO POSTO (R$)</t>
  </si>
  <si>
    <t xml:space="preserve">Retenção Mensal</t>
  </si>
  <si>
    <t>(A)</t>
  </si>
  <si>
    <t>(B)</t>
  </si>
  <si>
    <t xml:space="preserve">Segunda-feira a domingo, 2 (dois) porteiros para suprirem o posto, respectivamente nos horários de 19h às 07h, em escala de 12h x 36h.</t>
  </si>
  <si>
    <t xml:space="preserve">Segunda-feira a domingo, 6 (seis) porteiros para suprirem o posto, respectivamente nos horários de 07h às 19h, em escala de 12h x 36h.</t>
  </si>
  <si>
    <t xml:space="preserve">Segunda-feira a sexta-feira, 03 (três) porteiros para suprirem o posto, respectivamente nos horários de: 06h às 12, de 10h às 16h e de 13h às 19h (6 horas diárias para cada porteiro).</t>
  </si>
  <si>
    <t xml:space="preserve">PREÇO GLOBAL MENSAL (D)</t>
  </si>
  <si>
    <t xml:space="preserve">PREÇO ANUAL DOS POSTOS (D X 12 MESES)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</si>
</sst>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4">
    <numFmt numFmtId="160" formatCode="&quot;R$ &quot;#,##0.00_);[Red]\(&quot;R$ &quot;#,##0.00\)"/>
    <numFmt numFmtId="161" formatCode="_(&quot;R$&quot;* #,##0.00_);_(&quot;R$&quot;* \(#,##0.00\);_(&quot;R$&quot;* &quot;-&quot;??_);_(@_)"/>
    <numFmt numFmtId="162" formatCode="[$R$-416]\ #,##0.00;[Red]\-[$R$-416]\ #,##0.00"/>
    <numFmt numFmtId="163" formatCode="#,##0.00\ ;[Red]\-#,##0.00\ "/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_-&quot;R$&quot;\ * #,##0.00_-;\-&quot;R$&quot;\ * #,##0.00_-;_-&quot;R$&quot;\ * &quot;-&quot;??_-;_-@_-"/>
    <numFmt numFmtId="167" formatCode="#,##0.00;[Red]#,##0.00"/>
    <numFmt numFmtId="168" formatCode="0.000%"/>
    <numFmt numFmtId="169" formatCode="0.0%"/>
    <numFmt numFmtId="170" formatCode="&quot;R$ &quot;#,##0.00"/>
    <numFmt numFmtId="171" formatCode="[$R$-416]\ #,##0.00"/>
    <numFmt numFmtId="172" formatCode="[$R$-416]&quot; &quot;#,##0.000"/>
    <numFmt numFmtId="173" formatCode="0.00000%"/>
  </numFmts>
  <fonts count="18">
    <font>
      <sz val="11.000000"/>
      <color theme="1"/>
      <name val="Calibri"/>
      <scheme val="minor"/>
    </font>
    <font>
      <sz val="10.000000"/>
      <name val="Arial"/>
    </font>
    <font>
      <b/>
      <sz val="10.000000"/>
      <name val="Arial"/>
    </font>
    <font>
      <b/>
      <u/>
      <sz val="10.000000"/>
      <name val="Arial"/>
    </font>
    <font>
      <b/>
      <sz val="10.000000"/>
      <color theme="1"/>
      <name val="Arial"/>
    </font>
    <font>
      <sz val="10.000000"/>
      <color theme="1"/>
      <name val="Arial"/>
    </font>
    <font>
      <b/>
      <sz val="11.000000"/>
      <color theme="1"/>
      <name val="Calibri"/>
      <scheme val="minor"/>
    </font>
    <font>
      <sz val="10.000000"/>
      <color theme="1"/>
      <name val="Calibri"/>
      <scheme val="minor"/>
    </font>
    <font>
      <b/>
      <sz val="11.000000"/>
      <color theme="1"/>
      <name val="Arial"/>
    </font>
    <font>
      <sz val="11.000000"/>
      <color theme="1"/>
      <name val="Arial"/>
    </font>
    <font>
      <sz val="11.000000"/>
      <name val="Arial"/>
    </font>
    <font>
      <b/>
      <sz val="12.000000"/>
      <name val="Arial"/>
    </font>
    <font>
      <b/>
      <sz val="11.000000"/>
      <color theme="0"/>
      <name val="Arial"/>
    </font>
    <font>
      <b/>
      <sz val="11.000000"/>
      <color theme="0"/>
      <name val="Calibri"/>
      <scheme val="minor"/>
    </font>
    <font>
      <b/>
      <sz val="9.000000"/>
      <name val="Arial"/>
    </font>
    <font>
      <sz val="9.000000"/>
      <name val="Arial"/>
    </font>
    <font>
      <b/>
      <sz val="11.000000"/>
      <name val="Arial"/>
    </font>
    <font>
      <sz val="7.000000"/>
      <name val="Arial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solid">
        <fgColor theme="2"/>
        <bgColor theme="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 tint="0"/>
        <bgColor theme="2" tint="0"/>
      </patternFill>
    </fill>
    <fill>
      <patternFill patternType="solid">
        <fgColor indexed="5"/>
        <bgColor indexed="5"/>
      </patternFill>
    </fill>
    <fill>
      <patternFill patternType="solid">
        <fgColor theme="2" tint="-0.099978637043366805"/>
        <bgColor theme="2" tint="-0.099978637043366805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4" tint="-0.499984740745262"/>
        <bgColor theme="4" tint="-0.499984740745262"/>
      </patternFill>
    </fill>
  </fills>
  <borders count="24">
    <border>
      <left style="none"/>
      <right style="none"/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</borders>
  <cellStyleXfs count="2">
    <xf fontId="0" fillId="0" borderId="0" numFmtId="0" applyNumberFormat="1" applyFont="1" applyFill="1" applyBorder="1"/>
    <xf fontId="0" fillId="2" borderId="0" numFmtId="9" applyNumberFormat="1" applyFont="0" applyFill="0" applyBorder="0"/>
  </cellStyleXfs>
  <cellXfs count="395">
    <xf fontId="0" fillId="0" borderId="0" numFmtId="0" xfId="0"/>
    <xf fontId="1" fillId="0" borderId="0" numFmtId="0" xfId="0" applyFont="1"/>
    <xf fontId="2" fillId="3" borderId="1" numFmtId="0" xfId="0" applyFont="1" applyFill="1" applyBorder="1" applyAlignment="1" applyProtection="1">
      <alignment horizontal="center"/>
      <protection locked="0"/>
    </xf>
    <xf fontId="2" fillId="3" borderId="2" numFmtId="0" xfId="0" applyFont="1" applyFill="1" applyBorder="1" applyAlignment="1" applyProtection="1">
      <alignment horizontal="center"/>
      <protection locked="0"/>
    </xf>
    <xf fontId="2" fillId="3" borderId="3" numFmtId="0" xfId="0" applyFont="1" applyFill="1" applyBorder="1" applyAlignment="1" applyProtection="1">
      <alignment horizontal="center"/>
      <protection locked="0"/>
    </xf>
    <xf fontId="2" fillId="0" borderId="0" numFmtId="0" xfId="0" applyFont="1" applyAlignment="1" applyProtection="1">
      <alignment horizontal="left" vertical="center"/>
      <protection locked="0"/>
    </xf>
    <xf fontId="2" fillId="3" borderId="0" numFmtId="0" xfId="0" applyFont="1" applyFill="1" applyAlignment="1" applyProtection="1">
      <alignment horizontal="left" vertical="center"/>
      <protection locked="0"/>
    </xf>
    <xf fontId="0" fillId="0" borderId="0" numFmtId="0" xfId="0" applyAlignment="1">
      <alignment wrapText="1"/>
    </xf>
    <xf fontId="2" fillId="0" borderId="0" numFmtId="0" xfId="0" applyFont="1" applyAlignment="1" applyProtection="1">
      <alignment horizontal="left" vertical="center" wrapText="1"/>
      <protection locked="0"/>
    </xf>
    <xf fontId="2" fillId="3" borderId="0" numFmtId="0" xfId="0" applyFont="1" applyFill="1" applyAlignment="1" applyProtection="1">
      <alignment horizontal="left" vertical="center" wrapText="1"/>
      <protection locked="0"/>
    </xf>
    <xf fontId="2" fillId="3" borderId="4" numFmtId="0" xfId="0" applyFont="1" applyFill="1" applyBorder="1" applyAlignment="1" applyProtection="1">
      <alignment horizontal="left" wrapText="1"/>
      <protection locked="0"/>
    </xf>
    <xf fontId="1" fillId="3" borderId="4" numFmtId="0" xfId="0" applyFont="1" applyFill="1" applyBorder="1" applyAlignment="1" applyProtection="1">
      <alignment horizontal="left" wrapText="1"/>
      <protection locked="0"/>
    </xf>
    <xf fontId="2" fillId="0" borderId="5" numFmtId="0" xfId="0" applyFont="1" applyBorder="1" applyAlignment="1" applyProtection="1">
      <alignment horizontal="center"/>
      <protection locked="0"/>
    </xf>
    <xf fontId="2" fillId="0" borderId="6" numFmtId="0" xfId="0" applyFont="1" applyBorder="1" applyAlignment="1" applyProtection="1">
      <alignment horizontal="center"/>
      <protection locked="0"/>
    </xf>
    <xf fontId="2" fillId="0" borderId="7" numFmtId="0" xfId="0" applyFont="1" applyBorder="1" applyAlignment="1" applyProtection="1">
      <alignment horizontal="center"/>
      <protection locked="0"/>
    </xf>
    <xf fontId="1" fillId="3" borderId="8" numFmtId="0" xfId="0" applyFont="1" applyFill="1" applyBorder="1" applyAlignment="1">
      <alignment horizontal="center"/>
    </xf>
    <xf fontId="1" fillId="3" borderId="5" numFmtId="0" xfId="0" applyFont="1" applyFill="1" applyBorder="1" applyAlignment="1" applyProtection="1">
      <alignment horizontal="left"/>
      <protection locked="0"/>
    </xf>
    <xf fontId="1" fillId="3" borderId="6" numFmtId="0" xfId="0" applyFont="1" applyFill="1" applyBorder="1" applyAlignment="1" applyProtection="1">
      <alignment horizontal="left"/>
      <protection locked="0"/>
    </xf>
    <xf fontId="1" fillId="3" borderId="7" numFmtId="0" xfId="0" applyFont="1" applyFill="1" applyBorder="1" applyAlignment="1" applyProtection="1">
      <alignment horizontal="left"/>
      <protection locked="0"/>
    </xf>
    <xf fontId="2" fillId="3" borderId="5" numFmtId="0" xfId="0" applyFont="1" applyFill="1" applyBorder="1" applyAlignment="1" applyProtection="1">
      <alignment horizontal="center"/>
      <protection locked="0"/>
    </xf>
    <xf fontId="2" fillId="3" borderId="7" numFmtId="0" xfId="0" applyFont="1" applyFill="1" applyBorder="1" applyAlignment="1" applyProtection="1">
      <alignment horizontal="center"/>
      <protection locked="0"/>
    </xf>
    <xf fontId="1" fillId="0" borderId="8" numFmtId="0" xfId="0" applyFont="1" applyBorder="1" applyAlignment="1">
      <alignment horizontal="center"/>
    </xf>
    <xf fontId="1" fillId="0" borderId="5" numFmtId="0" xfId="0" applyFont="1" applyBorder="1" applyAlignment="1" applyProtection="1">
      <alignment horizontal="left"/>
      <protection locked="0"/>
    </xf>
    <xf fontId="1" fillId="0" borderId="6" numFmtId="0" xfId="0" applyFont="1" applyBorder="1" applyAlignment="1" applyProtection="1">
      <alignment horizontal="left"/>
      <protection locked="0"/>
    </xf>
    <xf fontId="1" fillId="0" borderId="7" numFmtId="0" xfId="0" applyFont="1" applyBorder="1" applyAlignment="1" applyProtection="1">
      <alignment horizontal="left"/>
      <protection locked="0"/>
    </xf>
    <xf fontId="0" fillId="0" borderId="0" numFmtId="0" xfId="0" applyAlignment="1">
      <alignment horizontal="center" vertical="center"/>
    </xf>
    <xf fontId="2" fillId="0" borderId="5" numFmtId="0" xfId="0" applyFont="1" applyBorder="1" applyAlignment="1" applyProtection="1">
      <alignment horizontal="center" wrapText="1"/>
      <protection locked="0"/>
    </xf>
    <xf fontId="2" fillId="0" borderId="7" numFmtId="0" xfId="0" applyFont="1" applyBorder="1" applyAlignment="1" applyProtection="1">
      <alignment horizontal="center" wrapText="1"/>
      <protection locked="0"/>
    </xf>
    <xf fontId="2" fillId="0" borderId="9" numFmtId="0" xfId="0" applyFont="1" applyBorder="1" applyAlignment="1" applyProtection="1">
      <alignment horizontal="center"/>
      <protection locked="0"/>
    </xf>
    <xf fontId="2" fillId="0" borderId="10" numFmtId="0" xfId="0" applyFont="1" applyBorder="1" applyAlignment="1" applyProtection="1">
      <alignment horizontal="center"/>
      <protection locked="0"/>
    </xf>
    <xf fontId="2" fillId="3" borderId="1" numFmtId="160" xfId="0" applyNumberFormat="1" applyFont="1" applyFill="1" applyBorder="1" applyAlignment="1" applyProtection="1">
      <alignment horizontal="center"/>
      <protection locked="0"/>
    </xf>
    <xf fontId="2" fillId="3" borderId="3" numFmtId="160" xfId="0" applyNumberFormat="1" applyFont="1" applyFill="1" applyBorder="1" applyAlignment="1" applyProtection="1">
      <alignment horizontal="center"/>
      <protection locked="0"/>
    </xf>
    <xf fontId="1" fillId="0" borderId="6" numFmtId="0" xfId="0" applyFont="1" applyBorder="1"/>
    <xf fontId="1" fillId="0" borderId="6" numFmtId="0" xfId="0" applyFont="1" applyBorder="1" applyAlignment="1" applyProtection="1">
      <alignment horizontal="center"/>
      <protection locked="0"/>
    </xf>
    <xf fontId="1" fillId="0" borderId="4" numFmtId="0" xfId="0" applyFont="1" applyBorder="1" applyAlignment="1" applyProtection="1">
      <alignment horizontal="center"/>
      <protection locked="0"/>
    </xf>
    <xf fontId="1" fillId="0" borderId="4" numFmtId="161" xfId="0" applyNumberFormat="1" applyFont="1" applyBorder="1" applyAlignment="1" applyProtection="1">
      <alignment horizontal="center"/>
      <protection locked="0"/>
    </xf>
    <xf fontId="2" fillId="3" borderId="6" numFmtId="0" xfId="0" applyFont="1" applyFill="1" applyBorder="1" applyAlignment="1" applyProtection="1">
      <alignment horizontal="center"/>
      <protection locked="0"/>
    </xf>
    <xf fontId="2" fillId="0" borderId="8" numFmtId="0" xfId="0" applyFont="1" applyBorder="1" applyAlignment="1">
      <alignment horizontal="center" vertical="center"/>
    </xf>
    <xf fontId="2" fillId="0" borderId="5" numFmtId="0" xfId="0" applyFont="1" applyBorder="1" applyAlignment="1">
      <alignment horizontal="center" vertical="center"/>
    </xf>
    <xf fontId="2" fillId="0" borderId="6" numFmtId="0" xfId="0" applyFont="1" applyBorder="1" applyAlignment="1">
      <alignment horizontal="center" vertical="center"/>
    </xf>
    <xf fontId="2" fillId="0" borderId="7" numFmtId="0" xfId="0" applyFont="1" applyBorder="1" applyAlignment="1">
      <alignment horizontal="center" vertical="center"/>
    </xf>
    <xf fontId="2" fillId="0" borderId="8" numFmtId="161" xfId="0" applyNumberFormat="1" applyFont="1" applyBorder="1" applyAlignment="1">
      <alignment horizontal="center" vertical="center"/>
    </xf>
    <xf fontId="1" fillId="3" borderId="8" numFmtId="0" xfId="0" applyFont="1" applyFill="1" applyBorder="1" applyAlignment="1">
      <alignment horizontal="center" vertical="center"/>
    </xf>
    <xf fontId="2" fillId="3" borderId="5" numFmtId="0" xfId="0" applyFont="1" applyFill="1" applyBorder="1" applyAlignment="1">
      <alignment horizontal="left" vertical="center"/>
    </xf>
    <xf fontId="2" fillId="3" borderId="6" numFmtId="0" xfId="0" applyFont="1" applyFill="1" applyBorder="1" applyAlignment="1">
      <alignment horizontal="left" vertical="center"/>
    </xf>
    <xf fontId="2" fillId="3" borderId="7" numFmtId="0" xfId="0" applyFont="1" applyFill="1" applyBorder="1" applyAlignment="1">
      <alignment horizontal="left" vertical="center"/>
    </xf>
    <xf fontId="2" fillId="3" borderId="8" numFmtId="0" xfId="0" applyFont="1" applyFill="1" applyBorder="1" applyAlignment="1">
      <alignment horizontal="center" vertical="center"/>
    </xf>
    <xf fontId="1" fillId="4" borderId="8" numFmtId="0" xfId="0" applyFont="1" applyFill="1" applyBorder="1" applyAlignment="1">
      <alignment horizontal="center" vertical="center"/>
    </xf>
    <xf fontId="1" fillId="4" borderId="8" numFmtId="161" xfId="0" applyNumberFormat="1" applyFont="1" applyFill="1" applyBorder="1" applyAlignment="1">
      <alignment horizontal="right" vertical="center"/>
    </xf>
    <xf fontId="1" fillId="0" borderId="8" numFmtId="0" xfId="0" applyFont="1" applyBorder="1" applyAlignment="1">
      <alignment horizontal="center" vertical="center"/>
    </xf>
    <xf fontId="2" fillId="0" borderId="5" numFmtId="0" xfId="0" applyFont="1" applyBorder="1" applyAlignment="1">
      <alignment horizontal="left" vertical="center"/>
    </xf>
    <xf fontId="2" fillId="0" borderId="6" numFmtId="0" xfId="0" applyFont="1" applyBorder="1" applyAlignment="1">
      <alignment horizontal="left" vertical="center"/>
    </xf>
    <xf fontId="2" fillId="0" borderId="7" numFmtId="0" xfId="0" applyFont="1" applyBorder="1" applyAlignment="1">
      <alignment horizontal="left" vertical="center"/>
    </xf>
    <xf fontId="1" fillId="0" borderId="8" numFmtId="9" xfId="0" applyNumberFormat="1" applyFont="1" applyBorder="1" applyAlignment="1">
      <alignment horizontal="center" vertical="center"/>
    </xf>
    <xf fontId="1" fillId="0" borderId="8" numFmtId="161" xfId="0" applyNumberFormat="1" applyFont="1" applyBorder="1" applyAlignment="1">
      <alignment horizontal="right" vertical="center"/>
    </xf>
    <xf fontId="1" fillId="3" borderId="8" numFmtId="161" xfId="0" applyNumberFormat="1" applyFont="1" applyFill="1" applyBorder="1" applyAlignment="1">
      <alignment horizontal="right" vertical="center"/>
    </xf>
    <xf fontId="2" fillId="0" borderId="5" numFmtId="162" xfId="0" applyNumberFormat="1" applyFont="1" applyBorder="1" applyAlignment="1">
      <alignment horizontal="left" vertical="center"/>
    </xf>
    <xf fontId="2" fillId="0" borderId="6" numFmtId="162" xfId="0" applyNumberFormat="1" applyFont="1" applyBorder="1" applyAlignment="1">
      <alignment horizontal="left" vertical="center"/>
    </xf>
    <xf fontId="2" fillId="0" borderId="7" numFmtId="162" xfId="0" applyNumberFormat="1" applyFont="1" applyBorder="1" applyAlignment="1">
      <alignment horizontal="left" vertical="center"/>
    </xf>
    <xf fontId="2" fillId="3" borderId="8" numFmtId="162" xfId="0" applyNumberFormat="1" applyFont="1" applyFill="1" applyBorder="1" applyAlignment="1">
      <alignment vertical="center"/>
    </xf>
    <xf fontId="2" fillId="3" borderId="8" numFmtId="162" xfId="0" applyNumberFormat="1" applyFont="1" applyFill="1" applyBorder="1" applyAlignment="1">
      <alignment horizontal="center" vertical="center"/>
    </xf>
    <xf fontId="1" fillId="5" borderId="8" numFmtId="163" xfId="0" applyNumberFormat="1" applyFont="1" applyFill="1" applyBorder="1" applyAlignment="1">
      <alignment horizontal="center" vertical="center"/>
    </xf>
    <xf fontId="2" fillId="0" borderId="5" numFmtId="0" xfId="0" applyFont="1" applyBorder="1" applyAlignment="1">
      <alignment vertical="center" wrapText="1"/>
    </xf>
    <xf fontId="2" fillId="0" borderId="6" numFmtId="0" xfId="0" applyFont="1" applyBorder="1" applyAlignment="1">
      <alignment vertical="center" wrapText="1"/>
    </xf>
    <xf fontId="2" fillId="0" borderId="7" numFmtId="0" xfId="0" applyFont="1" applyBorder="1" applyAlignment="1">
      <alignment vertical="center" wrapText="1"/>
    </xf>
    <xf fontId="2" fillId="3" borderId="5" numFmtId="0" xfId="0" applyFont="1" applyFill="1" applyBorder="1" applyAlignment="1">
      <alignment vertical="center"/>
    </xf>
    <xf fontId="2" fillId="3" borderId="6" numFmtId="0" xfId="0" applyFont="1" applyFill="1" applyBorder="1" applyAlignment="1">
      <alignment vertical="center"/>
    </xf>
    <xf fontId="2" fillId="3" borderId="7" numFmtId="0" xfId="0" applyFont="1" applyFill="1" applyBorder="1" applyAlignment="1">
      <alignment vertical="center"/>
    </xf>
    <xf fontId="2" fillId="0" borderId="8" numFmtId="0" xfId="0" applyFont="1" applyBorder="1" applyAlignment="1" applyProtection="1">
      <alignment vertical="center"/>
      <protection locked="0"/>
    </xf>
    <xf fontId="2" fillId="0" borderId="8" numFmtId="0" xfId="0" applyFont="1" applyBorder="1" applyAlignment="1" applyProtection="1">
      <alignment horizontal="center" vertical="center"/>
      <protection locked="0"/>
    </xf>
    <xf fontId="1" fillId="0" borderId="8" numFmtId="163" xfId="0" applyNumberFormat="1" applyFont="1" applyBorder="1" applyAlignment="1">
      <alignment horizontal="center" vertical="center"/>
    </xf>
    <xf fontId="1" fillId="0" borderId="8" numFmtId="4" xfId="0" applyNumberFormat="1" applyFont="1" applyBorder="1" applyAlignment="1">
      <alignment horizontal="center" vertical="center"/>
    </xf>
    <xf fontId="1" fillId="0" borderId="8" numFmtId="161" xfId="0" applyNumberFormat="1" applyFont="1" applyBorder="1" applyAlignment="1" applyProtection="1">
      <alignment horizontal="right" vertical="center"/>
      <protection locked="0"/>
    </xf>
    <xf fontId="2" fillId="3" borderId="5" numFmtId="0" xfId="0" applyFont="1" applyFill="1" applyBorder="1" applyAlignment="1">
      <alignment horizontal="center" vertical="center"/>
    </xf>
    <xf fontId="2" fillId="3" borderId="6" numFmtId="0" xfId="0" applyFont="1" applyFill="1" applyBorder="1" applyAlignment="1">
      <alignment horizontal="center" vertical="center"/>
    </xf>
    <xf fontId="2" fillId="3" borderId="7" numFmtId="0" xfId="0" applyFont="1" applyFill="1" applyBorder="1" applyAlignment="1">
      <alignment horizontal="center" vertical="center"/>
    </xf>
    <xf fontId="2" fillId="3" borderId="8" numFmtId="161" xfId="0" applyNumberFormat="1" applyFont="1" applyFill="1" applyBorder="1" applyAlignment="1">
      <alignment horizontal="center" vertical="center"/>
    </xf>
    <xf fontId="1" fillId="0" borderId="6" numFmtId="0" xfId="0" applyFont="1" applyBorder="1" applyAlignment="1">
      <alignment horizontal="center"/>
    </xf>
    <xf fontId="1" fillId="0" borderId="6" numFmtId="161" xfId="0" applyNumberFormat="1" applyFont="1" applyBorder="1" applyAlignment="1">
      <alignment horizontal="center"/>
    </xf>
    <xf fontId="1" fillId="3" borderId="5" numFmtId="0" xfId="0" applyFont="1" applyFill="1" applyBorder="1" applyAlignment="1">
      <alignment horizontal="center" vertical="center"/>
    </xf>
    <xf fontId="1" fillId="3" borderId="6" numFmtId="0" xfId="0" applyFont="1" applyFill="1" applyBorder="1" applyAlignment="1">
      <alignment horizontal="center" vertical="center"/>
    </xf>
    <xf fontId="1" fillId="3" borderId="7" numFmtId="0" xfId="0" applyFont="1" applyFill="1" applyBorder="1" applyAlignment="1">
      <alignment horizontal="center" vertical="center"/>
    </xf>
    <xf fontId="1" fillId="3" borderId="8" numFmtId="10" xfId="0" applyNumberFormat="1" applyFont="1" applyFill="1" applyBorder="1" applyAlignment="1">
      <alignment horizontal="center" vertical="center"/>
    </xf>
    <xf fontId="1" fillId="0" borderId="5" numFmtId="0" xfId="0" applyFont="1" applyBorder="1" applyAlignment="1">
      <alignment horizontal="center" vertical="center"/>
    </xf>
    <xf fontId="1" fillId="0" borderId="6" numFmtId="0" xfId="0" applyFont="1" applyBorder="1" applyAlignment="1">
      <alignment horizontal="center" vertical="center"/>
    </xf>
    <xf fontId="1" fillId="0" borderId="7" numFmtId="0" xfId="0" applyFont="1" applyBorder="1" applyAlignment="1">
      <alignment horizontal="center" vertical="center"/>
    </xf>
    <xf fontId="1" fillId="0" borderId="8" numFmtId="10" xfId="0" applyNumberFormat="1" applyFont="1" applyBorder="1" applyAlignment="1">
      <alignment horizontal="center" vertical="center"/>
    </xf>
    <xf fontId="2" fillId="0" borderId="8" numFmtId="10" xfId="0" applyNumberFormat="1" applyFont="1" applyBorder="1" applyAlignment="1">
      <alignment horizontal="center" vertical="center"/>
    </xf>
    <xf fontId="0" fillId="6" borderId="0" numFmtId="161" xfId="0" applyNumberFormat="1" applyFill="1"/>
    <xf fontId="2" fillId="3" borderId="6" numFmtId="10" xfId="0" applyNumberFormat="1" applyFont="1" applyFill="1" applyBorder="1" applyAlignment="1">
      <alignment horizontal="center" vertical="center"/>
    </xf>
    <xf fontId="2" fillId="3" borderId="6" numFmtId="161" xfId="0" applyNumberFormat="1" applyFont="1" applyFill="1" applyBorder="1" applyAlignment="1">
      <alignment horizontal="center" vertical="center"/>
    </xf>
    <xf fontId="1" fillId="3" borderId="8" numFmtId="161" xfId="0" applyNumberFormat="1" applyFont="1" applyFill="1" applyBorder="1" applyAlignment="1">
      <alignment horizontal="center" vertical="center"/>
    </xf>
    <xf fontId="0" fillId="0" borderId="0" numFmtId="164" xfId="0" applyNumberFormat="1"/>
    <xf fontId="1" fillId="0" borderId="8" numFmtId="165" xfId="0" applyNumberFormat="1" applyFont="1" applyBorder="1" applyAlignment="1">
      <alignment horizontal="center" vertical="center"/>
    </xf>
    <xf fontId="1" fillId="3" borderId="5" numFmtId="0" xfId="0" applyFont="1" applyFill="1" applyBorder="1" applyAlignment="1">
      <alignment horizontal="center" vertical="center" wrapText="1"/>
    </xf>
    <xf fontId="1" fillId="3" borderId="6" numFmtId="0" xfId="0" applyFont="1" applyFill="1" applyBorder="1" applyAlignment="1">
      <alignment horizontal="center" vertical="center" wrapText="1"/>
    </xf>
    <xf fontId="1" fillId="3" borderId="7" numFmtId="0" xfId="0" applyFont="1" applyFill="1" applyBorder="1" applyAlignment="1">
      <alignment horizontal="center" vertical="center" wrapText="1"/>
    </xf>
    <xf fontId="1" fillId="3" borderId="8" numFmtId="0" xfId="0" applyFont="1" applyFill="1" applyBorder="1" applyAlignment="1">
      <alignment horizontal="center" vertical="center" wrapText="1"/>
    </xf>
    <xf fontId="1" fillId="4" borderId="8" numFmtId="2" xfId="0" applyNumberFormat="1" applyFont="1" applyFill="1" applyBorder="1" applyAlignment="1" applyProtection="1">
      <alignment horizontal="center" vertical="center"/>
      <protection locked="0"/>
    </xf>
    <xf fontId="1" fillId="4" borderId="8" numFmtId="10" xfId="0" applyNumberFormat="1" applyFont="1" applyFill="1" applyBorder="1" applyAlignment="1" applyProtection="1">
      <alignment horizontal="center" vertical="center"/>
      <protection locked="0"/>
    </xf>
    <xf fontId="2" fillId="3" borderId="8" numFmtId="10" xfId="0" applyNumberFormat="1" applyFont="1" applyFill="1" applyBorder="1" applyAlignment="1">
      <alignment horizontal="center" vertical="center"/>
    </xf>
    <xf fontId="0" fillId="6" borderId="0" numFmtId="164" xfId="0" applyNumberFormat="1" applyFill="1"/>
    <xf fontId="2" fillId="0" borderId="11" numFmtId="0" xfId="0" applyFont="1" applyBorder="1" applyAlignment="1">
      <alignment horizontal="center" vertical="center"/>
    </xf>
    <xf fontId="2" fillId="0" borderId="11" numFmtId="10" xfId="0" applyNumberFormat="1" applyFont="1" applyBorder="1" applyAlignment="1">
      <alignment horizontal="center" vertical="center"/>
    </xf>
    <xf fontId="2" fillId="0" borderId="11" numFmtId="161" xfId="0" applyNumberFormat="1" applyFont="1" applyBorder="1" applyAlignment="1">
      <alignment horizontal="center" vertical="center"/>
    </xf>
    <xf fontId="2" fillId="3" borderId="0" numFmtId="0" xfId="0" applyFont="1" applyFill="1" applyAlignment="1">
      <alignment horizontal="left" vertical="center"/>
    </xf>
    <xf fontId="1" fillId="0" borderId="4" numFmtId="0" xfId="0" applyFont="1" applyBorder="1" applyAlignment="1">
      <alignment horizontal="center" vertical="center"/>
    </xf>
    <xf fontId="1" fillId="0" borderId="4" numFmtId="0" xfId="0" applyFont="1" applyBorder="1" applyAlignment="1">
      <alignment horizontal="left" vertical="center"/>
    </xf>
    <xf fontId="1" fillId="0" borderId="4" numFmtId="161" xfId="0" applyNumberFormat="1" applyFont="1" applyBorder="1" applyAlignment="1">
      <alignment horizontal="center" vertical="center"/>
    </xf>
    <xf fontId="1" fillId="0" borderId="8" numFmtId="166" xfId="0" applyNumberFormat="1" applyFont="1" applyBorder="1" applyAlignment="1">
      <alignment horizontal="center" vertical="center"/>
    </xf>
    <xf fontId="1" fillId="0" borderId="8" numFmtId="161" xfId="0" applyNumberFormat="1" applyFont="1" applyBorder="1" applyAlignment="1">
      <alignment horizontal="center" vertical="center"/>
    </xf>
    <xf fontId="0" fillId="0" borderId="0" numFmtId="0" xfId="0" applyAlignment="1">
      <alignment vertical="center"/>
    </xf>
    <xf fontId="2" fillId="3" borderId="11" numFmtId="0" xfId="0" applyFont="1" applyFill="1" applyBorder="1" applyAlignment="1">
      <alignment horizontal="center" vertical="center"/>
    </xf>
    <xf fontId="2" fillId="0" borderId="0" numFmtId="0" xfId="0" applyFont="1" applyAlignment="1">
      <alignment horizontal="justify" vertical="center"/>
    </xf>
    <xf fontId="1" fillId="3" borderId="4" numFmtId="0" xfId="0" applyFont="1" applyFill="1" applyBorder="1" applyAlignment="1">
      <alignment horizontal="center"/>
    </xf>
    <xf fontId="1" fillId="3" borderId="8" numFmtId="0" xfId="0" applyFont="1" applyFill="1" applyBorder="1"/>
    <xf fontId="1" fillId="3" borderId="5" numFmtId="0" xfId="0" applyFont="1" applyFill="1" applyBorder="1" applyProtection="1">
      <protection locked="0"/>
    </xf>
    <xf fontId="1" fillId="3" borderId="6" numFmtId="0" xfId="0" applyFont="1" applyFill="1" applyBorder="1" applyProtection="1">
      <protection locked="0"/>
    </xf>
    <xf fontId="1" fillId="3" borderId="7" numFmtId="0" xfId="0" applyFont="1" applyFill="1" applyBorder="1" applyProtection="1">
      <protection locked="0"/>
    </xf>
    <xf fontId="1" fillId="3" borderId="8" numFmtId="161" xfId="0" applyNumberFormat="1" applyFont="1" applyFill="1" applyBorder="1" applyAlignment="1" applyProtection="1">
      <alignment horizontal="center"/>
      <protection locked="0"/>
    </xf>
    <xf fontId="1" fillId="0" borderId="8" numFmtId="0" xfId="0" applyFont="1" applyBorder="1"/>
    <xf fontId="1" fillId="0" borderId="5" numFmtId="0" xfId="0" applyFont="1" applyBorder="1" applyProtection="1">
      <protection locked="0"/>
    </xf>
    <xf fontId="1" fillId="0" borderId="6" numFmtId="0" xfId="0" applyFont="1" applyBorder="1" applyProtection="1">
      <protection locked="0"/>
    </xf>
    <xf fontId="1" fillId="0" borderId="7" numFmtId="0" xfId="0" applyFont="1" applyBorder="1" applyProtection="1">
      <protection locked="0"/>
    </xf>
    <xf fontId="1" fillId="0" borderId="8" numFmtId="161" xfId="0" applyNumberFormat="1" applyFont="1" applyBorder="1" applyAlignment="1" applyProtection="1">
      <alignment horizontal="center"/>
      <protection locked="0"/>
    </xf>
    <xf fontId="1" fillId="3" borderId="6" numFmtId="0" xfId="0" applyFont="1" applyFill="1" applyBorder="1"/>
    <xf fontId="1" fillId="3" borderId="6" numFmtId="10" xfId="0" applyNumberFormat="1" applyFont="1" applyFill="1" applyBorder="1" applyAlignment="1" applyProtection="1">
      <alignment horizontal="center"/>
      <protection locked="0"/>
    </xf>
    <xf fontId="1" fillId="3" borderId="6" numFmtId="167" xfId="0" applyNumberFormat="1" applyFont="1" applyFill="1" applyBorder="1" applyAlignment="1" applyProtection="1">
      <alignment horizontal="center"/>
      <protection locked="0"/>
    </xf>
    <xf fontId="1" fillId="3" borderId="6" numFmtId="161" xfId="0" applyNumberFormat="1" applyFont="1" applyFill="1" applyBorder="1" applyAlignment="1" applyProtection="1">
      <alignment horizontal="center"/>
      <protection locked="0"/>
    </xf>
    <xf fontId="1" fillId="0" borderId="12" numFmtId="0" xfId="0" applyFont="1" applyBorder="1" applyAlignment="1">
      <alignment horizontal="center" vertical="center"/>
    </xf>
    <xf fontId="1" fillId="0" borderId="12" numFmtId="10" xfId="0" applyNumberFormat="1" applyFont="1" applyBorder="1" applyAlignment="1">
      <alignment horizontal="center" vertical="center"/>
    </xf>
    <xf fontId="1" fillId="0" borderId="12" numFmtId="161" xfId="0" applyNumberFormat="1" applyFont="1" applyBorder="1" applyAlignment="1">
      <alignment horizontal="center" vertical="center"/>
    </xf>
    <xf fontId="1" fillId="3" borderId="6" numFmtId="0" xfId="0" applyFont="1" applyFill="1" applyBorder="1" applyAlignment="1">
      <alignment horizontal="center"/>
    </xf>
    <xf fontId="1" fillId="3" borderId="6" numFmtId="161" xfId="0" applyNumberFormat="1" applyFont="1" applyFill="1" applyBorder="1" applyAlignment="1">
      <alignment horizontal="center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1" fillId="3" borderId="5" numFmtId="0" xfId="0" applyFont="1" applyFill="1" applyBorder="1" applyAlignment="1">
      <alignment horizontal="left" vertical="center"/>
    </xf>
    <xf fontId="1" fillId="3" borderId="6" numFmtId="0" xfId="0" applyFont="1" applyFill="1" applyBorder="1" applyAlignment="1">
      <alignment horizontal="left" vertical="center"/>
    </xf>
    <xf fontId="1" fillId="3" borderId="7" numFmtId="0" xfId="0" applyFont="1" applyFill="1" applyBorder="1" applyAlignment="1">
      <alignment horizontal="left" vertical="center"/>
    </xf>
    <xf fontId="1" fillId="0" borderId="5" numFmtId="0" xfId="0" applyFont="1" applyBorder="1" applyAlignment="1">
      <alignment horizontal="left" vertical="center"/>
    </xf>
    <xf fontId="1" fillId="0" borderId="6" numFmtId="0" xfId="0" applyFont="1" applyBorder="1" applyAlignment="1">
      <alignment horizontal="left" vertical="center"/>
    </xf>
    <xf fontId="1" fillId="0" borderId="7" numFmtId="0" xfId="0" applyFont="1" applyBorder="1" applyAlignment="1">
      <alignment horizontal="left" vertical="center"/>
    </xf>
    <xf fontId="1" fillId="4" borderId="8" numFmtId="0" xfId="0" applyFont="1" applyFill="1" applyBorder="1" applyAlignment="1" applyProtection="1">
      <alignment horizontal="center" vertical="center"/>
      <protection locked="0"/>
    </xf>
    <xf fontId="1" fillId="3" borderId="12" numFmtId="0" xfId="0" applyFont="1" applyFill="1" applyBorder="1" applyAlignment="1">
      <alignment horizontal="center" vertical="center"/>
    </xf>
    <xf fontId="1" fillId="3" borderId="5" numFmtId="0" xfId="0" applyFont="1" applyFill="1" applyBorder="1" applyAlignment="1">
      <alignment horizontal="left" vertical="center" wrapText="1"/>
    </xf>
    <xf fontId="1" fillId="3" borderId="7" numFmtId="0" xfId="0" applyFont="1" applyFill="1" applyBorder="1" applyAlignment="1">
      <alignment horizontal="left" vertical="center" wrapText="1"/>
    </xf>
    <xf fontId="1" fillId="3" borderId="12" numFmtId="168" xfId="0" applyNumberFormat="1" applyFont="1" applyFill="1" applyBorder="1" applyAlignment="1">
      <alignment horizontal="center" vertical="center"/>
    </xf>
    <xf fontId="1" fillId="3" borderId="12" numFmtId="161" xfId="0" applyNumberFormat="1" applyFont="1" applyFill="1" applyBorder="1" applyAlignment="1">
      <alignment horizontal="center" vertical="center"/>
    </xf>
    <xf fontId="1" fillId="4" borderId="8" numFmtId="169" xfId="0" applyNumberFormat="1" applyFont="1" applyFill="1" applyBorder="1" applyAlignment="1" applyProtection="1">
      <alignment horizontal="center" vertical="center"/>
      <protection locked="0"/>
    </xf>
    <xf fontId="1" fillId="3" borderId="8" numFmtId="168" xfId="0" applyNumberFormat="1" applyFont="1" applyFill="1" applyBorder="1" applyAlignment="1">
      <alignment horizontal="center" vertical="center"/>
    </xf>
    <xf fontId="1" fillId="0" borderId="5" numFmtId="0" xfId="0" applyFont="1" applyBorder="1" applyAlignment="1">
      <alignment horizontal="left" vertical="center" wrapText="1"/>
    </xf>
    <xf fontId="1" fillId="0" borderId="7" numFmtId="0" xfId="0" applyFont="1" applyBorder="1" applyAlignment="1">
      <alignment horizontal="left" vertical="center" wrapText="1"/>
    </xf>
    <xf fontId="1" fillId="0" borderId="8" numFmtId="0" xfId="0" applyFont="1" applyBorder="1" applyAlignment="1">
      <alignment horizontal="center" vertical="center" wrapText="1"/>
    </xf>
    <xf fontId="1" fillId="3" borderId="12" numFmtId="10" xfId="0" applyNumberFormat="1" applyFont="1" applyFill="1" applyBorder="1" applyAlignment="1">
      <alignment horizontal="center" vertical="center"/>
    </xf>
    <xf fontId="1" fillId="3" borderId="13" numFmtId="0" xfId="0" applyFont="1" applyFill="1" applyBorder="1" applyAlignment="1">
      <alignment horizontal="center" vertical="center"/>
    </xf>
    <xf fontId="1" fillId="3" borderId="13" numFmtId="10" xfId="0" applyNumberFormat="1" applyFont="1" applyFill="1" applyBorder="1" applyAlignment="1">
      <alignment horizontal="center" vertical="center"/>
    </xf>
    <xf fontId="1" fillId="3" borderId="13" numFmtId="161" xfId="0" applyNumberFormat="1" applyFont="1" applyFill="1" applyBorder="1" applyAlignment="1">
      <alignment horizontal="center" vertical="center"/>
    </xf>
    <xf fontId="2" fillId="3" borderId="9" numFmtId="0" xfId="0" applyFont="1" applyFill="1" applyBorder="1" applyAlignment="1">
      <alignment horizontal="center" vertical="center" wrapText="1"/>
    </xf>
    <xf fontId="2" fillId="3" borderId="6" numFmtId="0" xfId="0" applyFont="1" applyFill="1" applyBorder="1" applyAlignment="1">
      <alignment horizontal="center" vertical="center" wrapText="1"/>
    </xf>
    <xf fontId="2" fillId="3" borderId="7" numFmtId="0" xfId="0" applyFont="1" applyFill="1" applyBorder="1" applyAlignment="1">
      <alignment horizontal="center" vertical="center" wrapText="1"/>
    </xf>
    <xf fontId="2" fillId="3" borderId="12" numFmtId="161" xfId="0" applyNumberFormat="1" applyFont="1" applyFill="1" applyBorder="1" applyAlignment="1">
      <alignment horizontal="center" vertical="center"/>
    </xf>
    <xf fontId="1" fillId="3" borderId="5" numFmtId="0" xfId="0" applyFont="1" applyFill="1" applyBorder="1" applyAlignment="1">
      <alignment horizontal="left"/>
    </xf>
    <xf fontId="1" fillId="3" borderId="6" numFmtId="0" xfId="0" applyFont="1" applyFill="1" applyBorder="1" applyAlignment="1">
      <alignment horizontal="left"/>
    </xf>
    <xf fontId="1" fillId="3" borderId="7" numFmtId="0" xfId="0" applyFont="1" applyFill="1" applyBorder="1" applyAlignment="1">
      <alignment horizontal="left"/>
    </xf>
    <xf fontId="1" fillId="0" borderId="6" numFmtId="0" xfId="0" applyFont="1" applyBorder="1" applyAlignment="1">
      <alignment horizontal="left"/>
    </xf>
    <xf fontId="2" fillId="0" borderId="6" numFmtId="161" xfId="0" applyNumberFormat="1" applyFont="1" applyBorder="1" applyAlignment="1">
      <alignment horizontal="center" vertical="center"/>
    </xf>
    <xf fontId="3" fillId="0" borderId="5" numFmtId="0" xfId="0" applyFont="1" applyBorder="1" applyAlignment="1">
      <alignment horizontal="center" vertical="center"/>
    </xf>
    <xf fontId="3" fillId="0" borderId="6" numFmtId="0" xfId="0" applyFont="1" applyBorder="1" applyAlignment="1">
      <alignment horizontal="center" vertical="center"/>
    </xf>
    <xf fontId="3" fillId="0" borderId="7" numFmtId="0" xfId="0" applyFont="1" applyBorder="1" applyAlignment="1">
      <alignment horizontal="center" vertical="center"/>
    </xf>
    <xf fontId="1" fillId="3" borderId="6" numFmtId="0" xfId="0" applyFont="1" applyFill="1" applyBorder="1" applyAlignment="1" applyProtection="1">
      <alignment vertical="center"/>
      <protection locked="0"/>
    </xf>
    <xf fontId="1" fillId="3" borderId="6" numFmtId="10" xfId="0" applyNumberFormat="1" applyFont="1" applyFill="1" applyBorder="1" applyAlignment="1" applyProtection="1">
      <alignment horizontal="center" vertical="center"/>
      <protection locked="0"/>
    </xf>
    <xf fontId="1" fillId="3" borderId="6" numFmtId="167" xfId="0" applyNumberFormat="1" applyFont="1" applyFill="1" applyBorder="1" applyAlignment="1" applyProtection="1">
      <alignment horizontal="center" vertical="center"/>
      <protection locked="0"/>
    </xf>
    <xf fontId="1" fillId="3" borderId="6" numFmtId="161" xfId="0" applyNumberFormat="1" applyFont="1" applyFill="1" applyBorder="1" applyAlignment="1" applyProtection="1">
      <alignment horizontal="center" vertical="center"/>
      <protection locked="0"/>
    </xf>
    <xf fontId="1" fillId="0" borderId="9" numFmtId="0" xfId="0" applyFont="1" applyBorder="1" applyAlignment="1">
      <alignment horizontal="left" vertical="center"/>
    </xf>
    <xf fontId="1" fillId="0" borderId="10" numFmtId="0" xfId="0" applyFont="1" applyBorder="1" applyAlignment="1">
      <alignment horizontal="left" vertical="center"/>
    </xf>
    <xf fontId="1" fillId="0" borderId="8" numFmtId="170" xfId="0" applyNumberFormat="1" applyFont="1" applyBorder="1" applyAlignment="1">
      <alignment horizontal="center" vertical="center"/>
    </xf>
    <xf fontId="1" fillId="0" borderId="8" numFmtId="0" xfId="0" applyFont="1" applyBorder="1" applyAlignment="1">
      <alignment horizontal="left" vertical="center"/>
    </xf>
    <xf fontId="1" fillId="0" borderId="8" numFmtId="0" xfId="0" applyFont="1" applyBorder="1" applyAlignment="1" applyProtection="1">
      <alignment horizontal="center" vertical="center"/>
      <protection locked="0"/>
    </xf>
    <xf fontId="1" fillId="0" borderId="13" numFmtId="0" xfId="0" applyFont="1" applyBorder="1" applyAlignment="1">
      <alignment horizontal="center" vertical="center"/>
    </xf>
    <xf fontId="1" fillId="0" borderId="13" numFmtId="10" xfId="0" applyNumberFormat="1" applyFont="1" applyBorder="1" applyAlignment="1">
      <alignment horizontal="center" vertical="center"/>
    </xf>
    <xf fontId="1" fillId="0" borderId="6" numFmtId="161" xfId="0" applyNumberFormat="1" applyFont="1" applyBorder="1" applyAlignment="1">
      <alignment horizontal="center" vertical="center" wrapText="1"/>
    </xf>
    <xf fontId="2" fillId="0" borderId="9" numFmtId="0" xfId="0" applyFont="1" applyBorder="1" applyAlignment="1">
      <alignment horizontal="center"/>
    </xf>
    <xf fontId="2" fillId="0" borderId="0" numFmtId="0" xfId="0" applyFont="1"/>
    <xf fontId="2" fillId="0" borderId="0" numFmtId="0" xfId="0" applyFont="1" applyAlignment="1">
      <alignment horizontal="center"/>
    </xf>
    <xf fontId="1" fillId="0" borderId="0" numFmtId="0" xfId="0" applyFont="1" applyAlignment="1">
      <alignment horizontal="center"/>
    </xf>
    <xf fontId="2" fillId="0" borderId="0" numFmtId="10" xfId="0" applyNumberFormat="1" applyFont="1" applyAlignment="1">
      <alignment horizontal="center"/>
    </xf>
    <xf fontId="2" fillId="0" borderId="10" numFmtId="161" xfId="0" applyNumberFormat="1" applyFont="1" applyBorder="1" applyAlignment="1">
      <alignment horizontal="center"/>
    </xf>
    <xf fontId="2" fillId="0" borderId="14" numFmtId="0" xfId="0" applyFont="1" applyBorder="1" applyAlignment="1">
      <alignment horizontal="center"/>
    </xf>
    <xf fontId="2" fillId="0" borderId="0" numFmtId="0" xfId="0" applyFont="1" applyAlignment="1">
      <alignment horizontal="left"/>
    </xf>
    <xf fontId="2" fillId="0" borderId="15" numFmtId="161" xfId="0" applyNumberFormat="1" applyFont="1" applyBorder="1" applyAlignment="1">
      <alignment horizontal="center"/>
    </xf>
    <xf fontId="1" fillId="0" borderId="14" numFmtId="0" xfId="0" applyFont="1" applyBorder="1"/>
    <xf fontId="2" fillId="0" borderId="16" numFmtId="0" xfId="0" applyFont="1" applyBorder="1" applyAlignment="1">
      <alignment horizontal="center"/>
    </xf>
    <xf fontId="2" fillId="0" borderId="4" numFmtId="0" xfId="0" applyFont="1" applyBorder="1"/>
    <xf fontId="2" fillId="0" borderId="4" numFmtId="0" xfId="0" applyFont="1" applyBorder="1" applyAlignment="1">
      <alignment horizontal="center"/>
    </xf>
    <xf fontId="1" fillId="0" borderId="4" numFmtId="0" xfId="0" applyFont="1" applyBorder="1" applyAlignment="1">
      <alignment horizontal="center"/>
    </xf>
    <xf fontId="2" fillId="0" borderId="4" numFmtId="10" xfId="0" applyNumberFormat="1" applyFont="1" applyBorder="1" applyAlignment="1">
      <alignment horizontal="center"/>
    </xf>
    <xf fontId="2" fillId="0" borderId="17" numFmtId="161" xfId="0" applyNumberFormat="1" applyFont="1" applyBorder="1" applyAlignment="1">
      <alignment horizontal="center"/>
    </xf>
    <xf fontId="2" fillId="3" borderId="5" numFmtId="0" xfId="0" applyFont="1" applyFill="1" applyBorder="1" applyAlignment="1">
      <alignment horizontal="center"/>
    </xf>
    <xf fontId="2" fillId="3" borderId="6" numFmtId="0" xfId="0" applyFont="1" applyFill="1" applyBorder="1"/>
    <xf fontId="2" fillId="3" borderId="6" numFmtId="0" xfId="0" applyFont="1" applyFill="1" applyBorder="1" applyAlignment="1">
      <alignment horizontal="center"/>
    </xf>
    <xf fontId="2" fillId="3" borderId="6" numFmtId="10" xfId="0" applyNumberFormat="1" applyFont="1" applyFill="1" applyBorder="1" applyAlignment="1">
      <alignment horizontal="center"/>
    </xf>
    <xf fontId="2" fillId="3" borderId="7" numFmtId="161" xfId="0" applyNumberFormat="1" applyFont="1" applyFill="1" applyBorder="1" applyAlignment="1">
      <alignment horizontal="center"/>
    </xf>
    <xf fontId="2" fillId="7" borderId="8" numFmtId="0" xfId="0" applyFont="1" applyFill="1" applyBorder="1" applyAlignment="1">
      <alignment horizontal="center" vertical="center"/>
    </xf>
    <xf fontId="2" fillId="7" borderId="5" numFmtId="0" xfId="0" applyFont="1" applyFill="1" applyBorder="1" applyAlignment="1">
      <alignment horizontal="center" vertical="center"/>
    </xf>
    <xf fontId="2" fillId="7" borderId="6" numFmtId="0" xfId="0" applyFont="1" applyFill="1" applyBorder="1" applyAlignment="1">
      <alignment horizontal="center" vertical="center"/>
    </xf>
    <xf fontId="2" fillId="7" borderId="7" numFmtId="0" xfId="0" applyFont="1" applyFill="1" applyBorder="1" applyAlignment="1">
      <alignment horizontal="center" vertical="center"/>
    </xf>
    <xf fontId="2" fillId="7" borderId="8" numFmtId="161" xfId="0" applyNumberFormat="1" applyFont="1" applyFill="1" applyBorder="1" applyAlignment="1">
      <alignment horizontal="center" vertical="center"/>
    </xf>
    <xf fontId="0" fillId="6" borderId="0" numFmtId="0" xfId="0" applyFill="1"/>
    <xf fontId="0" fillId="0" borderId="0" numFmtId="10" xfId="1" applyNumberFormat="1"/>
    <xf fontId="2" fillId="8" borderId="8" numFmtId="0" xfId="0" applyFont="1" applyFill="1" applyBorder="1" applyAlignment="1">
      <alignment horizontal="center" vertical="center"/>
    </xf>
    <xf fontId="2" fillId="8" borderId="5" numFmtId="0" xfId="0" applyFont="1" applyFill="1" applyBorder="1" applyAlignment="1">
      <alignment horizontal="center" vertical="center"/>
    </xf>
    <xf fontId="2" fillId="8" borderId="6" numFmtId="0" xfId="0" applyFont="1" applyFill="1" applyBorder="1" applyAlignment="1">
      <alignment horizontal="center" vertical="center"/>
    </xf>
    <xf fontId="2" fillId="8" borderId="7" numFmtId="0" xfId="0" applyFont="1" applyFill="1" applyBorder="1" applyAlignment="1">
      <alignment horizontal="center" vertical="center"/>
    </xf>
    <xf fontId="2" fillId="8" borderId="8" numFmtId="161" xfId="0" applyNumberFormat="1" applyFont="1" applyFill="1" applyBorder="1" applyAlignment="1">
      <alignment horizontal="center" vertical="center"/>
    </xf>
    <xf fontId="1" fillId="0" borderId="0" numFmtId="171" xfId="0" applyNumberFormat="1" applyFont="1"/>
    <xf fontId="1" fillId="0" borderId="0" numFmtId="2" xfId="0" applyNumberFormat="1" applyFont="1"/>
    <xf fontId="0" fillId="0" borderId="0" numFmtId="171" xfId="0" applyNumberFormat="1"/>
    <xf fontId="1" fillId="3" borderId="12" numFmtId="161" xfId="0" applyNumberFormat="1" applyFont="1" applyFill="1" applyBorder="1" applyAlignment="1">
      <alignment horizontal="right" vertical="center"/>
    </xf>
    <xf fontId="1" fillId="0" borderId="18" numFmtId="161" xfId="0" applyNumberFormat="1" applyFont="1" applyBorder="1" applyAlignment="1">
      <alignment vertical="center"/>
    </xf>
    <xf fontId="0" fillId="0" borderId="0" numFmtId="165" xfId="0" applyNumberFormat="1"/>
    <xf fontId="1" fillId="3" borderId="8" numFmtId="163" xfId="0" applyNumberFormat="1" applyFont="1" applyFill="1" applyBorder="1" applyAlignment="1">
      <alignment horizontal="center" vertical="center"/>
    </xf>
    <xf fontId="1" fillId="3" borderId="5" numFmtId="163" xfId="0" applyNumberFormat="1" applyFont="1" applyFill="1" applyBorder="1" applyAlignment="1">
      <alignment horizontal="center" vertical="center"/>
    </xf>
    <xf fontId="1" fillId="3" borderId="19" numFmtId="161" xfId="0" applyNumberFormat="1" applyFont="1" applyFill="1" applyBorder="1" applyAlignment="1">
      <alignment vertical="center"/>
    </xf>
    <xf fontId="2" fillId="0" borderId="0" numFmtId="0" xfId="0" applyFont="1" applyAlignment="1" applyProtection="1">
      <alignment wrapText="1"/>
      <protection locked="0"/>
    </xf>
    <xf fontId="2" fillId="0" borderId="0" numFmtId="171" xfId="0" applyNumberFormat="1" applyFont="1" applyAlignment="1" applyProtection="1">
      <alignment horizontal="center" vertical="center" wrapText="1"/>
      <protection locked="0"/>
    </xf>
    <xf fontId="2" fillId="0" borderId="0" numFmtId="172" xfId="0" applyNumberFormat="1" applyFont="1" applyAlignment="1" applyProtection="1">
      <alignment horizontal="center" wrapText="1"/>
      <protection locked="0"/>
    </xf>
    <xf fontId="1" fillId="0" borderId="13" numFmtId="161" xfId="0" applyNumberFormat="1" applyFont="1" applyBorder="1" applyAlignment="1">
      <alignment horizontal="right" vertical="center"/>
    </xf>
    <xf fontId="0" fillId="0" borderId="0" numFmtId="171" xfId="0" applyNumberFormat="1" applyAlignment="1">
      <alignment horizontal="center" vertical="center"/>
    </xf>
    <xf fontId="0" fillId="0" borderId="0" numFmtId="0" xfId="0" applyAlignment="1">
      <alignment horizontal="right"/>
    </xf>
    <xf fontId="4" fillId="0" borderId="0" numFmtId="172" xfId="0" applyNumberFormat="1" applyFont="1" applyAlignment="1">
      <alignment horizontal="center"/>
    </xf>
    <xf fontId="5" fillId="0" borderId="0" numFmtId="172" xfId="0" applyNumberFormat="1" applyFont="1" applyAlignment="1">
      <alignment horizontal="center"/>
    </xf>
    <xf fontId="0" fillId="0" borderId="0" numFmtId="4" xfId="0" applyNumberFormat="1"/>
    <xf fontId="0" fillId="0" borderId="0" numFmtId="161" xfId="0" applyNumberFormat="1"/>
    <xf fontId="2" fillId="0" borderId="0" numFmtId="161" xfId="0" applyNumberFormat="1" applyFont="1" applyAlignment="1">
      <alignment horizontal="center" vertical="center"/>
    </xf>
    <xf fontId="6" fillId="0" borderId="0" numFmtId="0" xfId="0" applyFont="1" applyAlignment="1">
      <alignment horizontal="center" vertical="center"/>
    </xf>
    <xf fontId="0" fillId="0" borderId="0" numFmtId="171" xfId="0" applyNumberFormat="1" applyAlignment="1">
      <alignment horizontal="center" vertical="center"/>
    </xf>
    <xf fontId="0" fillId="0" borderId="0" numFmtId="173" xfId="0" applyNumberFormat="1" applyAlignment="1">
      <alignment horizontal="center" vertical="center"/>
    </xf>
    <xf fontId="6" fillId="0" borderId="0" numFmtId="0" xfId="0" applyFont="1" applyAlignment="1">
      <alignment horizontal="left" wrapText="1"/>
    </xf>
    <xf fontId="6" fillId="0" borderId="0" numFmtId="9" xfId="1" applyNumberFormat="1" applyFont="1" applyAlignment="1">
      <alignment horizontal="left" wrapText="1"/>
    </xf>
    <xf fontId="2" fillId="3" borderId="0" numFmtId="0" xfId="0" applyFont="1" applyFill="1" applyAlignment="1">
      <alignment horizontal="justify" vertical="center"/>
    </xf>
    <xf fontId="2" fillId="3" borderId="11" numFmtId="161" xfId="0" applyNumberFormat="1" applyFont="1" applyFill="1" applyBorder="1" applyAlignment="1">
      <alignment horizontal="center" vertical="center"/>
    </xf>
    <xf fontId="1" fillId="3" borderId="4" numFmtId="0" xfId="0" applyFont="1" applyFill="1" applyBorder="1"/>
    <xf fontId="1" fillId="3" borderId="4" numFmtId="0" xfId="0" applyFont="1" applyFill="1" applyBorder="1" applyProtection="1">
      <protection locked="0"/>
    </xf>
    <xf fontId="1" fillId="3" borderId="4" numFmtId="10" xfId="0" applyNumberFormat="1" applyFont="1" applyFill="1" applyBorder="1" applyAlignment="1" applyProtection="1">
      <alignment horizontal="center"/>
      <protection locked="0"/>
    </xf>
    <xf fontId="1" fillId="3" borderId="4" numFmtId="167" xfId="0" applyNumberFormat="1" applyFont="1" applyFill="1" applyBorder="1" applyAlignment="1" applyProtection="1">
      <alignment horizontal="center"/>
      <protection locked="0"/>
    </xf>
    <xf fontId="1" fillId="3" borderId="4" numFmtId="161" xfId="0" applyNumberFormat="1" applyFont="1" applyFill="1" applyBorder="1" applyAlignment="1" applyProtection="1">
      <alignment horizontal="center"/>
      <protection locked="0"/>
    </xf>
    <xf fontId="1" fillId="4" borderId="8" numFmtId="10" xfId="0" applyNumberFormat="1" applyFont="1" applyFill="1" applyBorder="1" applyAlignment="1">
      <alignment horizontal="center" vertical="center"/>
    </xf>
    <xf fontId="2" fillId="0" borderId="1" numFmtId="0" xfId="0" applyFont="1" applyBorder="1" applyAlignment="1" applyProtection="1">
      <alignment horizontal="center"/>
      <protection locked="0"/>
    </xf>
    <xf fontId="2" fillId="0" borderId="2" numFmtId="0" xfId="0" applyFont="1" applyBorder="1" applyAlignment="1" applyProtection="1">
      <alignment horizontal="center"/>
      <protection locked="0"/>
    </xf>
    <xf fontId="2" fillId="0" borderId="3" numFmtId="0" xfId="0" applyFont="1" applyBorder="1" applyAlignment="1" applyProtection="1">
      <alignment horizontal="center"/>
      <protection locked="0"/>
    </xf>
    <xf fontId="2" fillId="0" borderId="4" numFmtId="0" xfId="0" applyFont="1" applyBorder="1" applyAlignment="1" applyProtection="1">
      <alignment horizontal="left" wrapText="1"/>
      <protection locked="0"/>
    </xf>
    <xf fontId="1" fillId="0" borderId="4" numFmtId="0" xfId="0" applyFont="1" applyBorder="1" applyAlignment="1" applyProtection="1">
      <alignment horizontal="left" wrapText="1"/>
      <protection locked="0"/>
    </xf>
    <xf fontId="2" fillId="3" borderId="5" numFmtId="0" xfId="0" applyFont="1" applyFill="1" applyBorder="1" applyAlignment="1" applyProtection="1">
      <alignment horizontal="center" wrapText="1"/>
      <protection locked="0"/>
    </xf>
    <xf fontId="2" fillId="3" borderId="7" numFmtId="0" xfId="0" applyFont="1" applyFill="1" applyBorder="1" applyAlignment="1" applyProtection="1">
      <alignment horizontal="center" wrapText="1"/>
      <protection locked="0"/>
    </xf>
    <xf fontId="2" fillId="3" borderId="9" numFmtId="0" xfId="0" applyFont="1" applyFill="1" applyBorder="1" applyAlignment="1" applyProtection="1">
      <alignment horizontal="center"/>
      <protection locked="0"/>
    </xf>
    <xf fontId="2" fillId="3" borderId="10" numFmtId="0" xfId="0" applyFont="1" applyFill="1" applyBorder="1" applyAlignment="1" applyProtection="1">
      <alignment horizontal="center"/>
      <protection locked="0"/>
    </xf>
    <xf fontId="2" fillId="0" borderId="1" numFmtId="160" xfId="0" applyNumberFormat="1" applyFont="1" applyBorder="1" applyAlignment="1" applyProtection="1">
      <alignment horizontal="center"/>
      <protection locked="0"/>
    </xf>
    <xf fontId="2" fillId="0" borderId="3" numFmtId="160" xfId="0" applyNumberFormat="1" applyFont="1" applyBorder="1" applyAlignment="1" applyProtection="1">
      <alignment horizontal="center"/>
      <protection locked="0"/>
    </xf>
    <xf fontId="1" fillId="3" borderId="6" numFmtId="0" xfId="0" applyFont="1" applyFill="1" applyBorder="1" applyAlignment="1" applyProtection="1">
      <alignment horizontal="center"/>
      <protection locked="0"/>
    </xf>
    <xf fontId="1" fillId="3" borderId="4" numFmtId="0" xfId="0" applyFont="1" applyFill="1" applyBorder="1" applyAlignment="1" applyProtection="1">
      <alignment horizontal="center"/>
      <protection locked="0"/>
    </xf>
    <xf fontId="1" fillId="3" borderId="8" numFmtId="9" xfId="0" applyNumberFormat="1" applyFont="1" applyFill="1" applyBorder="1" applyAlignment="1">
      <alignment horizontal="center" vertical="center"/>
    </xf>
    <xf fontId="2" fillId="3" borderId="5" numFmtId="162" xfId="0" applyNumberFormat="1" applyFont="1" applyFill="1" applyBorder="1" applyAlignment="1">
      <alignment horizontal="left" vertical="center"/>
    </xf>
    <xf fontId="2" fillId="3" borderId="6" numFmtId="162" xfId="0" applyNumberFormat="1" applyFont="1" applyFill="1" applyBorder="1" applyAlignment="1">
      <alignment horizontal="left" vertical="center"/>
    </xf>
    <xf fontId="2" fillId="3" borderId="7" numFmtId="162" xfId="0" applyNumberFormat="1" applyFont="1" applyFill="1" applyBorder="1" applyAlignment="1">
      <alignment horizontal="left" vertical="center"/>
    </xf>
    <xf fontId="2" fillId="0" borderId="8" numFmtId="162" xfId="0" applyNumberFormat="1" applyFont="1" applyBorder="1" applyAlignment="1">
      <alignment vertical="center"/>
    </xf>
    <xf fontId="2" fillId="0" borderId="8" numFmtId="162" xfId="0" applyNumberFormat="1" applyFont="1" applyBorder="1" applyAlignment="1">
      <alignment horizontal="center" vertical="center"/>
    </xf>
    <xf fontId="2" fillId="3" borderId="5" numFmtId="0" xfId="0" applyFont="1" applyFill="1" applyBorder="1" applyAlignment="1">
      <alignment vertical="center" wrapText="1"/>
    </xf>
    <xf fontId="2" fillId="3" borderId="6" numFmtId="0" xfId="0" applyFont="1" applyFill="1" applyBorder="1" applyAlignment="1">
      <alignment vertical="center" wrapText="1"/>
    </xf>
    <xf fontId="2" fillId="3" borderId="7" numFmtId="0" xfId="0" applyFont="1" applyFill="1" applyBorder="1" applyAlignment="1">
      <alignment vertical="center" wrapText="1"/>
    </xf>
    <xf fontId="2" fillId="0" borderId="5" numFmtId="0" xfId="0" applyFont="1" applyBorder="1" applyAlignment="1">
      <alignment vertical="center"/>
    </xf>
    <xf fontId="2" fillId="0" borderId="6" numFmtId="0" xfId="0" applyFont="1" applyBorder="1" applyAlignment="1">
      <alignment vertical="center"/>
    </xf>
    <xf fontId="2" fillId="0" borderId="7" numFmtId="0" xfId="0" applyFont="1" applyBorder="1" applyAlignment="1">
      <alignment vertical="center"/>
    </xf>
    <xf fontId="2" fillId="3" borderId="8" numFmtId="0" xfId="0" applyFont="1" applyFill="1" applyBorder="1" applyAlignment="1" applyProtection="1">
      <alignment vertical="center"/>
      <protection locked="0"/>
    </xf>
    <xf fontId="2" fillId="3" borderId="8" numFmtId="0" xfId="0" applyFont="1" applyFill="1" applyBorder="1" applyAlignment="1" applyProtection="1">
      <alignment horizontal="center" vertical="center"/>
      <protection locked="0"/>
    </xf>
    <xf fontId="1" fillId="3" borderId="8" numFmtId="161" xfId="0" applyNumberFormat="1" applyFont="1" applyFill="1" applyBorder="1" applyAlignment="1" applyProtection="1">
      <alignment horizontal="right" vertical="center"/>
      <protection locked="0"/>
    </xf>
    <xf fontId="2" fillId="0" borderId="6" numFmtId="10" xfId="0" applyNumberFormat="1" applyFont="1" applyBorder="1" applyAlignment="1">
      <alignment horizontal="center" vertical="center"/>
    </xf>
    <xf fontId="1" fillId="3" borderId="11" numFmtId="0" xfId="0" applyFont="1" applyFill="1" applyBorder="1" applyAlignment="1">
      <alignment horizontal="center" vertical="center"/>
    </xf>
    <xf fontId="1" fillId="3" borderId="11" numFmtId="0" xfId="0" applyFont="1" applyFill="1" applyBorder="1" applyAlignment="1">
      <alignment horizontal="left" vertical="center"/>
    </xf>
    <xf fontId="1" fillId="3" borderId="11" numFmtId="161" xfId="0" applyNumberFormat="1" applyFont="1" applyFill="1" applyBorder="1" applyAlignment="1">
      <alignment horizontal="center" vertical="center"/>
    </xf>
    <xf fontId="2" fillId="0" borderId="0" numFmtId="0" xfId="0" applyFont="1" applyAlignment="1">
      <alignment horizontal="justify" vertical="center"/>
    </xf>
    <xf fontId="1" fillId="3" borderId="4" numFmtId="0" xfId="0" applyFont="1" applyFill="1" applyBorder="1" applyAlignment="1">
      <alignment horizontal="center" vertical="center"/>
    </xf>
    <xf fontId="1" fillId="3" borderId="4" numFmtId="0" xfId="0" applyFont="1" applyFill="1" applyBorder="1" applyAlignment="1">
      <alignment horizontal="left" vertical="center"/>
    </xf>
    <xf fontId="1" fillId="3" borderId="4" numFmtId="161" xfId="0" applyNumberFormat="1" applyFont="1" applyFill="1" applyBorder="1" applyAlignment="1">
      <alignment horizontal="center" vertical="center"/>
    </xf>
    <xf fontId="1" fillId="3" borderId="8" numFmtId="166" xfId="0" applyNumberFormat="1" applyFont="1" applyFill="1" applyBorder="1" applyAlignment="1">
      <alignment horizontal="center" vertical="center"/>
    </xf>
    <xf fontId="0" fillId="3" borderId="0" numFmtId="0" xfId="0" applyFill="1"/>
    <xf fontId="0" fillId="0" borderId="0" numFmtId="0" xfId="0"/>
    <xf fontId="2" fillId="0" borderId="20" numFmtId="161" xfId="0" applyNumberFormat="1" applyFont="1" applyBorder="1" applyAlignment="1">
      <alignment horizontal="center"/>
    </xf>
    <xf fontId="2" fillId="3" borderId="9" numFmtId="0" xfId="0" applyFont="1" applyFill="1" applyBorder="1" applyAlignment="1">
      <alignment horizontal="center"/>
    </xf>
    <xf fontId="2" fillId="3" borderId="11" numFmtId="0" xfId="0" applyFont="1" applyFill="1" applyBorder="1"/>
    <xf fontId="2" fillId="3" borderId="11" numFmtId="0" xfId="0" applyFont="1" applyFill="1" applyBorder="1" applyAlignment="1">
      <alignment horizontal="center"/>
    </xf>
    <xf fontId="1" fillId="3" borderId="11" numFmtId="0" xfId="0" applyFont="1" applyFill="1" applyBorder="1" applyAlignment="1">
      <alignment horizontal="center"/>
    </xf>
    <xf fontId="2" fillId="3" borderId="11" numFmtId="10" xfId="0" applyNumberFormat="1" applyFont="1" applyFill="1" applyBorder="1" applyAlignment="1">
      <alignment horizontal="center"/>
    </xf>
    <xf fontId="2" fillId="3" borderId="0" numFmtId="161" xfId="0" applyNumberFormat="1" applyFont="1" applyFill="1" applyAlignment="1">
      <alignment horizontal="center"/>
    </xf>
    <xf fontId="2" fillId="3" borderId="16" numFmtId="0" xfId="0" applyFont="1" applyFill="1" applyBorder="1" applyAlignment="1">
      <alignment horizontal="center" vertical="center"/>
    </xf>
    <xf fontId="2" fillId="3" borderId="4" numFmtId="0" xfId="0" applyFont="1" applyFill="1" applyBorder="1" applyAlignment="1">
      <alignment horizontal="center" vertical="center"/>
    </xf>
    <xf fontId="2" fillId="3" borderId="17" numFmtId="0" xfId="0" applyFont="1" applyFill="1" applyBorder="1" applyAlignment="1">
      <alignment horizontal="center" vertical="center"/>
    </xf>
    <xf fontId="2" fillId="3" borderId="13" numFmtId="161" xfId="0" applyNumberFormat="1" applyFont="1" applyFill="1" applyBorder="1" applyAlignment="1">
      <alignment horizontal="center" vertical="center"/>
    </xf>
    <xf fontId="7" fillId="0" borderId="0" numFmtId="0" xfId="0" applyFont="1"/>
    <xf fontId="2" fillId="0" borderId="0" numFmtId="0" xfId="0" applyFont="1" applyProtection="1">
      <protection locked="0"/>
    </xf>
    <xf fontId="2" fillId="3" borderId="18" numFmtId="161" xfId="0" applyNumberFormat="1" applyFont="1" applyFill="1" applyBorder="1" applyAlignment="1">
      <alignment horizontal="center" vertical="center"/>
    </xf>
    <xf fontId="8" fillId="0" borderId="18" numFmtId="0" xfId="0" applyFont="1" applyBorder="1" applyAlignment="1">
      <alignment horizontal="center" vertical="center"/>
    </xf>
    <xf fontId="9" fillId="0" borderId="18" numFmtId="171" xfId="0" applyNumberFormat="1" applyFont="1" applyBorder="1" applyAlignment="1">
      <alignment horizontal="center" vertical="center"/>
    </xf>
    <xf fontId="9" fillId="0" borderId="18" numFmtId="173" xfId="0" applyNumberFormat="1" applyFont="1" applyBorder="1" applyAlignment="1">
      <alignment horizontal="center" vertical="center"/>
    </xf>
    <xf fontId="8" fillId="0" borderId="0" numFmtId="0" xfId="0" applyFont="1" applyAlignment="1">
      <alignment horizontal="left" wrapText="1"/>
    </xf>
    <xf fontId="8" fillId="0" borderId="0" numFmtId="9" xfId="1" applyNumberFormat="1" applyFont="1" applyAlignment="1">
      <alignment horizontal="left" vertical="center" wrapText="1"/>
    </xf>
    <xf fontId="2" fillId="3" borderId="18" numFmtId="0" xfId="0" applyFont="1" applyFill="1" applyBorder="1" applyAlignment="1" applyProtection="1">
      <alignment horizontal="center" vertical="center"/>
      <protection locked="0"/>
    </xf>
    <xf fontId="2" fillId="3" borderId="18" numFmtId="0" xfId="0" applyFont="1" applyFill="1" applyBorder="1" applyAlignment="1" applyProtection="1">
      <alignment horizontal="center" vertical="center" wrapText="1"/>
      <protection locked="0"/>
    </xf>
    <xf fontId="2" fillId="0" borderId="18" numFmtId="0" xfId="0" applyFont="1" applyBorder="1" applyAlignment="1" applyProtection="1">
      <alignment horizontal="center"/>
      <protection locked="0"/>
    </xf>
    <xf fontId="1" fillId="0" borderId="18" numFmtId="0" xfId="0" applyFont="1" applyBorder="1" applyAlignment="1" applyProtection="1">
      <alignment horizontal="center"/>
      <protection locked="0"/>
    </xf>
    <xf fontId="1" fillId="0" borderId="18" numFmtId="171" xfId="0" applyNumberFormat="1" applyFont="1" applyBorder="1" applyAlignment="1" applyProtection="1">
      <alignment horizontal="center"/>
      <protection locked="0"/>
    </xf>
    <xf fontId="2" fillId="3" borderId="18" numFmtId="0" xfId="0" applyFont="1" applyFill="1" applyBorder="1" applyAlignment="1" applyProtection="1">
      <alignment horizontal="center"/>
      <protection locked="0"/>
    </xf>
    <xf fontId="1" fillId="3" borderId="18" numFmtId="0" xfId="0" applyFont="1" applyFill="1" applyBorder="1" applyAlignment="1" applyProtection="1">
      <alignment horizontal="center"/>
      <protection locked="0"/>
    </xf>
    <xf fontId="1" fillId="3" borderId="18" numFmtId="171" xfId="0" applyNumberFormat="1" applyFont="1" applyFill="1" applyBorder="1" applyAlignment="1" applyProtection="1">
      <alignment horizontal="center"/>
      <protection locked="0"/>
    </xf>
    <xf fontId="2" fillId="0" borderId="18" numFmtId="0" xfId="0" applyFont="1" applyBorder="1" applyAlignment="1" applyProtection="1">
      <alignment horizontal="center" wrapText="1"/>
      <protection locked="0"/>
    </xf>
    <xf fontId="1" fillId="0" borderId="18" numFmtId="0" xfId="0" applyFont="1" applyBorder="1" applyAlignment="1" applyProtection="1">
      <alignment horizontal="center" wrapText="1"/>
      <protection locked="0"/>
    </xf>
    <xf fontId="1" fillId="0" borderId="18" numFmtId="171" xfId="0" applyNumberFormat="1" applyFont="1" applyBorder="1" applyAlignment="1" applyProtection="1">
      <alignment horizontal="center" wrapText="1"/>
      <protection locked="0"/>
    </xf>
    <xf fontId="2" fillId="3" borderId="18" numFmtId="0" xfId="0" applyFont="1" applyFill="1" applyBorder="1" applyAlignment="1" applyProtection="1">
      <alignment horizontal="center" wrapText="1"/>
      <protection locked="0"/>
    </xf>
    <xf fontId="1" fillId="3" borderId="18" numFmtId="0" xfId="0" applyFont="1" applyFill="1" applyBorder="1" applyAlignment="1" applyProtection="1">
      <alignment horizontal="center" wrapText="1"/>
      <protection locked="0"/>
    </xf>
    <xf fontId="1" fillId="3" borderId="18" numFmtId="171" xfId="0" applyNumberFormat="1" applyFont="1" applyFill="1" applyBorder="1" applyAlignment="1" applyProtection="1">
      <alignment horizontal="center" wrapText="1"/>
      <protection locked="0"/>
    </xf>
    <xf fontId="2" fillId="8" borderId="18" numFmtId="0" xfId="0" applyFont="1" applyFill="1" applyBorder="1" applyAlignment="1" applyProtection="1">
      <alignment horizontal="center" wrapText="1"/>
      <protection locked="0"/>
    </xf>
    <xf fontId="4" fillId="8" borderId="18" numFmtId="171" xfId="0" applyNumberFormat="1" applyFont="1" applyFill="1" applyBorder="1" applyAlignment="1">
      <alignment horizontal="center"/>
    </xf>
    <xf fontId="1" fillId="0" borderId="0" numFmtId="0" xfId="0" applyFont="1" applyProtection="1">
      <protection locked="0"/>
    </xf>
    <xf fontId="2" fillId="0" borderId="0" numFmtId="160" xfId="0" applyNumberFormat="1" applyFont="1" applyProtection="1">
      <protection locked="0"/>
    </xf>
    <xf fontId="1" fillId="0" borderId="0" numFmtId="0" xfId="0" applyFont="1" applyAlignment="1">
      <alignment horizontal="left"/>
    </xf>
    <xf fontId="1" fillId="0" borderId="0" numFmtId="161" xfId="0" applyNumberFormat="1" applyFont="1" applyProtection="1">
      <protection locked="0"/>
    </xf>
    <xf fontId="2" fillId="0" borderId="0" numFmtId="0" xfId="0" applyFont="1" applyAlignment="1">
      <alignment vertical="center"/>
    </xf>
    <xf fontId="2" fillId="0" borderId="0" numFmtId="161" xfId="0" applyNumberFormat="1" applyFont="1" applyAlignment="1">
      <alignment vertical="center"/>
    </xf>
    <xf fontId="1" fillId="0" borderId="0" numFmtId="0" xfId="0" applyFont="1" applyAlignment="1">
      <alignment vertical="center"/>
    </xf>
    <xf fontId="1" fillId="0" borderId="0" numFmtId="161" xfId="0" applyNumberFormat="1" applyFont="1" applyAlignment="1">
      <alignment vertical="center"/>
    </xf>
    <xf fontId="1" fillId="0" borderId="0" numFmtId="9" xfId="0" applyNumberFormat="1" applyFont="1" applyAlignment="1">
      <alignment vertical="center"/>
    </xf>
    <xf fontId="2" fillId="0" borderId="0" numFmtId="162" xfId="0" applyNumberFormat="1" applyFont="1" applyAlignment="1">
      <alignment vertical="center"/>
    </xf>
    <xf fontId="1" fillId="0" borderId="0" numFmtId="163" xfId="0" applyNumberFormat="1" applyFont="1" applyAlignment="1">
      <alignment vertical="center"/>
    </xf>
    <xf fontId="2" fillId="0" borderId="0" numFmtId="0" xfId="0" applyFont="1" applyAlignment="1">
      <alignment vertical="center" wrapText="1"/>
    </xf>
    <xf fontId="2" fillId="0" borderId="0" numFmtId="0" xfId="0" applyFont="1" applyAlignment="1" applyProtection="1">
      <alignment vertical="center"/>
      <protection locked="0"/>
    </xf>
    <xf fontId="1" fillId="0" borderId="0" numFmtId="4" xfId="0" applyNumberFormat="1" applyFont="1" applyAlignment="1">
      <alignment vertical="center"/>
    </xf>
    <xf fontId="1" fillId="0" borderId="0" numFmtId="161" xfId="0" applyNumberFormat="1" applyFont="1" applyAlignment="1" applyProtection="1">
      <alignment vertical="center"/>
      <protection locked="0"/>
    </xf>
    <xf fontId="1" fillId="0" borderId="0" numFmtId="161" xfId="0" applyNumberFormat="1" applyFont="1"/>
    <xf fontId="1" fillId="0" borderId="0" numFmtId="10" xfId="0" applyNumberFormat="1" applyFont="1" applyAlignment="1">
      <alignment vertical="center"/>
    </xf>
    <xf fontId="1" fillId="0" borderId="0" numFmtId="0" xfId="0" applyFont="1" applyAlignment="1">
      <alignment vertical="center" wrapText="1"/>
    </xf>
    <xf fontId="1" fillId="0" borderId="0" numFmtId="2" xfId="0" applyNumberFormat="1" applyFont="1" applyAlignment="1" applyProtection="1">
      <alignment vertical="center"/>
      <protection locked="0"/>
    </xf>
    <xf fontId="1" fillId="0" borderId="0" numFmtId="10" xfId="0" applyNumberFormat="1" applyFont="1" applyAlignment="1" applyProtection="1">
      <alignment vertical="center"/>
      <protection locked="0"/>
    </xf>
    <xf fontId="2" fillId="0" borderId="0" numFmtId="10" xfId="0" applyNumberFormat="1" applyFont="1" applyAlignment="1">
      <alignment vertical="center"/>
    </xf>
    <xf fontId="1" fillId="0" borderId="0" numFmtId="166" xfId="0" applyNumberFormat="1" applyFont="1" applyAlignment="1">
      <alignment vertical="center"/>
    </xf>
    <xf fontId="1" fillId="0" borderId="0" numFmtId="10" xfId="0" applyNumberFormat="1" applyFont="1" applyProtection="1">
      <protection locked="0"/>
    </xf>
    <xf fontId="1" fillId="0" borderId="0" numFmtId="167" xfId="0" applyNumberFormat="1" applyFont="1" applyProtection="1">
      <protection locked="0"/>
    </xf>
    <xf fontId="1" fillId="0" borderId="0" numFmtId="0" xfId="0" applyFont="1" applyAlignment="1" applyProtection="1">
      <alignment vertical="center"/>
      <protection locked="0"/>
    </xf>
    <xf fontId="1" fillId="0" borderId="0" numFmtId="169" xfId="0" applyNumberFormat="1" applyFont="1" applyAlignment="1" applyProtection="1">
      <alignment vertical="center"/>
      <protection locked="0"/>
    </xf>
    <xf fontId="3" fillId="0" borderId="0" numFmtId="0" xfId="0" applyFont="1" applyAlignment="1">
      <alignment vertical="center"/>
    </xf>
    <xf fontId="1" fillId="0" borderId="0" numFmtId="167" xfId="0" applyNumberFormat="1" applyFont="1" applyAlignment="1" applyProtection="1">
      <alignment vertical="center"/>
      <protection locked="0"/>
    </xf>
    <xf fontId="1" fillId="0" borderId="0" numFmtId="170" xfId="0" applyNumberFormat="1" applyFont="1" applyAlignment="1">
      <alignment vertical="center"/>
    </xf>
    <xf fontId="1" fillId="0" borderId="0" numFmtId="161" xfId="0" applyNumberFormat="1" applyFont="1" applyAlignment="1">
      <alignment vertical="center" wrapText="1"/>
    </xf>
    <xf fontId="2" fillId="0" borderId="0" numFmtId="10" xfId="0" applyNumberFormat="1" applyFont="1"/>
    <xf fontId="2" fillId="0" borderId="0" numFmtId="161" xfId="0" applyNumberFormat="1" applyFont="1"/>
    <xf fontId="10" fillId="0" borderId="0" numFmtId="0" xfId="0" applyFont="1"/>
    <xf fontId="1" fillId="0" borderId="21" numFmtId="0" xfId="0" applyFont="1" applyBorder="1"/>
    <xf fontId="11" fillId="0" borderId="22" numFmtId="0" xfId="0" applyFont="1" applyBorder="1" applyProtection="1">
      <protection locked="0"/>
    </xf>
    <xf fontId="2" fillId="3" borderId="23" numFmtId="0" xfId="0" applyFont="1" applyFill="1" applyBorder="1" applyAlignment="1" applyProtection="1">
      <alignment horizontal="center" vertical="center" wrapText="1"/>
      <protection locked="0"/>
    </xf>
    <xf fontId="11" fillId="0" borderId="0" numFmtId="0" xfId="0" applyFont="1" applyProtection="1">
      <protection locked="0"/>
    </xf>
    <xf fontId="12" fillId="9" borderId="11" numFmtId="0" xfId="0" applyFont="1" applyFill="1" applyBorder="1" applyAlignment="1">
      <alignment horizontal="center" vertical="center" wrapText="1"/>
    </xf>
    <xf fontId="2" fillId="3" borderId="19" numFmtId="0" xfId="0" applyFont="1" applyFill="1" applyBorder="1" applyAlignment="1" applyProtection="1">
      <alignment horizontal="center" vertical="center" wrapText="1"/>
      <protection locked="0"/>
    </xf>
    <xf fontId="12" fillId="9" borderId="0" numFmtId="0" xfId="0" applyFont="1" applyFill="1" applyAlignment="1">
      <alignment horizontal="center" vertical="center" wrapText="1"/>
    </xf>
    <xf fontId="10" fillId="0" borderId="22" numFmtId="0" xfId="0" applyFont="1" applyBorder="1"/>
    <xf fontId="2" fillId="0" borderId="18" numFmtId="0" xfId="0" applyFont="1" applyBorder="1" applyAlignment="1">
      <alignment horizontal="center" vertical="center"/>
    </xf>
    <xf fontId="1" fillId="0" borderId="18" numFmtId="0" xfId="0" applyFont="1" applyBorder="1" applyAlignment="1" applyProtection="1">
      <alignment vertical="center" wrapText="1"/>
      <protection locked="0"/>
    </xf>
    <xf fontId="1" fillId="0" borderId="18" numFmtId="0" xfId="0" applyFont="1" applyBorder="1" applyAlignment="1" applyProtection="1">
      <alignment horizontal="center" vertical="center"/>
      <protection locked="0"/>
    </xf>
    <xf fontId="1" fillId="0" borderId="18" numFmtId="161" xfId="0" applyNumberFormat="1" applyFont="1" applyBorder="1" applyAlignment="1" applyProtection="1">
      <alignment vertical="center"/>
      <protection locked="0"/>
    </xf>
    <xf fontId="1" fillId="0" borderId="18" numFmtId="171" xfId="0" applyNumberFormat="1" applyFont="1" applyBorder="1" applyAlignment="1" applyProtection="1">
      <alignment horizontal="center" vertical="center"/>
      <protection locked="0"/>
    </xf>
    <xf fontId="0" fillId="0" borderId="8" numFmtId="164" xfId="0" applyNumberFormat="1" applyBorder="1" applyAlignment="1">
      <alignment horizontal="center" vertical="center"/>
    </xf>
    <xf fontId="0" fillId="0" borderId="8" numFmtId="10" xfId="1" applyNumberFormat="1" applyBorder="1" applyAlignment="1">
      <alignment horizontal="center" vertical="center"/>
    </xf>
    <xf fontId="2" fillId="3" borderId="18" numFmtId="0" xfId="0" applyFont="1" applyFill="1" applyBorder="1" applyAlignment="1">
      <alignment horizontal="center" vertical="center"/>
    </xf>
    <xf fontId="1" fillId="3" borderId="18" numFmtId="0" xfId="0" applyFont="1" applyFill="1" applyBorder="1" applyAlignment="1" applyProtection="1">
      <alignment vertical="center" wrapText="1"/>
      <protection locked="0"/>
    </xf>
    <xf fontId="1" fillId="3" borderId="18" numFmtId="0" xfId="0" applyFont="1" applyFill="1" applyBorder="1" applyAlignment="1" applyProtection="1">
      <alignment horizontal="center" vertical="center"/>
      <protection locked="0"/>
    </xf>
    <xf fontId="1" fillId="3" borderId="18" numFmtId="161" xfId="0" applyNumberFormat="1" applyFont="1" applyFill="1" applyBorder="1" applyAlignment="1" applyProtection="1">
      <alignment vertical="center"/>
      <protection locked="0"/>
    </xf>
    <xf fontId="1" fillId="3" borderId="18" numFmtId="171" xfId="0" applyNumberFormat="1" applyFont="1" applyFill="1" applyBorder="1" applyAlignment="1" applyProtection="1">
      <alignment horizontal="center" vertical="center"/>
      <protection locked="0"/>
    </xf>
    <xf fontId="1" fillId="0" borderId="18" numFmtId="171" xfId="0" applyNumberFormat="1" applyFont="1" applyBorder="1" applyAlignment="1" applyProtection="1">
      <alignment horizontal="center" vertical="center" wrapText="1"/>
      <protection locked="0"/>
    </xf>
    <xf fontId="1" fillId="0" borderId="22" numFmtId="0" xfId="0" applyFont="1" applyBorder="1"/>
    <xf fontId="2" fillId="7" borderId="1" numFmtId="0" xfId="0" applyFont="1" applyFill="1" applyBorder="1" applyAlignment="1" applyProtection="1">
      <alignment horizontal="center" vertical="center"/>
      <protection locked="0"/>
    </xf>
    <xf fontId="2" fillId="7" borderId="2" numFmtId="0" xfId="0" applyFont="1" applyFill="1" applyBorder="1" applyAlignment="1" applyProtection="1">
      <alignment horizontal="center" vertical="center"/>
      <protection locked="0"/>
    </xf>
    <xf fontId="2" fillId="7" borderId="3" numFmtId="0" xfId="0" applyFont="1" applyFill="1" applyBorder="1" applyAlignment="1" applyProtection="1">
      <alignment horizontal="center" vertical="center"/>
      <protection locked="0"/>
    </xf>
    <xf fontId="2" fillId="7" borderId="18" numFmtId="171" xfId="0" applyNumberFormat="1" applyFont="1" applyFill="1" applyBorder="1" applyAlignment="1" applyProtection="1">
      <alignment horizontal="center" vertical="center"/>
      <protection locked="0"/>
    </xf>
    <xf fontId="13" fillId="9" borderId="12" numFmtId="164" xfId="0" applyNumberFormat="1" applyFont="1" applyFill="1" applyBorder="1" applyAlignment="1">
      <alignment horizontal="center" vertical="center"/>
    </xf>
    <xf fontId="13" fillId="9" borderId="12" numFmtId="10" xfId="1" applyNumberFormat="1" applyFont="1" applyFill="1" applyBorder="1" applyAlignment="1">
      <alignment horizontal="center" vertical="center"/>
    </xf>
    <xf fontId="2" fillId="8" borderId="1" numFmtId="0" xfId="0" applyFont="1" applyFill="1" applyBorder="1" applyAlignment="1" applyProtection="1">
      <alignment horizontal="center" vertical="center"/>
      <protection locked="0"/>
    </xf>
    <xf fontId="2" fillId="8" borderId="2" numFmtId="0" xfId="0" applyFont="1" applyFill="1" applyBorder="1" applyAlignment="1" applyProtection="1">
      <alignment horizontal="center" vertical="center"/>
      <protection locked="0"/>
    </xf>
    <xf fontId="2" fillId="8" borderId="3" numFmtId="0" xfId="0" applyFont="1" applyFill="1" applyBorder="1" applyAlignment="1" applyProtection="1">
      <alignment horizontal="center" vertical="center"/>
      <protection locked="0"/>
    </xf>
    <xf fontId="2" fillId="8" borderId="18" numFmtId="171" xfId="0" applyNumberFormat="1" applyFont="1" applyFill="1" applyBorder="1" applyAlignment="1" applyProtection="1">
      <alignment horizontal="center" vertical="center"/>
      <protection locked="0"/>
    </xf>
    <xf fontId="13" fillId="9" borderId="13" numFmtId="164" xfId="0" applyNumberFormat="1" applyFont="1" applyFill="1" applyBorder="1" applyAlignment="1">
      <alignment horizontal="center" vertical="center"/>
    </xf>
    <xf fontId="13" fillId="9" borderId="13" numFmtId="10" xfId="1" applyNumberFormat="1" applyFont="1" applyFill="1" applyBorder="1" applyAlignment="1">
      <alignment horizontal="center" vertical="center"/>
    </xf>
    <xf fontId="2" fillId="0" borderId="0" numFmtId="171" xfId="0" applyNumberFormat="1" applyFont="1" applyProtection="1">
      <protection locked="0"/>
    </xf>
    <xf fontId="14" fillId="0" borderId="0" numFmtId="0" xfId="0" applyFont="1" applyAlignment="1">
      <alignment vertical="center"/>
    </xf>
    <xf fontId="15" fillId="0" borderId="0" numFmtId="0" xfId="0" applyFont="1" applyAlignment="1">
      <alignment vertical="center"/>
    </xf>
    <xf fontId="16" fillId="0" borderId="0" numFmtId="0" xfId="0" applyFont="1" applyProtection="1">
      <protection locked="0"/>
    </xf>
    <xf fontId="16" fillId="0" borderId="0" numFmtId="0" xfId="0" applyFont="1" applyAlignment="1">
      <alignment vertical="center"/>
    </xf>
    <xf fontId="17" fillId="0" borderId="0" numFmtId="0" xfId="0" applyFont="1" applyAlignment="1">
      <alignment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67" zoomScale="100" workbookViewId="0">
      <selection activeCell="I149" activeCellId="0" sqref="I149:K149"/>
    </sheetView>
  </sheetViews>
  <sheetFormatPr defaultRowHeight="14.25"/>
  <cols>
    <col customWidth="1" min="1" max="1" style="1" width="5.42578125"/>
    <col customWidth="1" min="2" max="6" style="1" width="20.7109375"/>
    <col customWidth="1" min="7" max="7" style="1" width="24.42578125"/>
    <col bestFit="1" customWidth="1" min="9" max="9" width="13.85546875"/>
    <col bestFit="1" customWidth="1" min="10" max="11" width="10.140625"/>
  </cols>
  <sheetData>
    <row r="1">
      <c r="A1" s="2" t="s">
        <v>0</v>
      </c>
      <c r="B1" s="3"/>
      <c r="C1" s="3"/>
      <c r="D1" s="3"/>
      <c r="E1" s="3"/>
      <c r="F1" s="3"/>
      <c r="G1" s="4"/>
    </row>
    <row r="2">
      <c r="A2" s="5" t="s">
        <v>1</v>
      </c>
      <c r="B2" s="5"/>
      <c r="C2" s="5"/>
      <c r="D2" s="5"/>
      <c r="E2" s="5"/>
      <c r="F2" s="5"/>
      <c r="G2" s="5"/>
    </row>
    <row r="3">
      <c r="A3" s="6" t="s">
        <v>2</v>
      </c>
      <c r="B3" s="6"/>
      <c r="C3" s="6"/>
      <c r="D3" s="6"/>
      <c r="E3" s="6"/>
      <c r="F3" s="6"/>
      <c r="G3" s="6"/>
    </row>
    <row r="4" s="7" customFormat="1" ht="29.25" customHeight="1">
      <c r="A4" s="8" t="s">
        <v>3</v>
      </c>
      <c r="B4" s="8"/>
      <c r="C4" s="8"/>
      <c r="D4" s="8"/>
      <c r="E4" s="8"/>
      <c r="F4" s="8"/>
      <c r="G4" s="8"/>
    </row>
    <row r="5">
      <c r="A5" s="9" t="s">
        <v>4</v>
      </c>
      <c r="B5" s="9"/>
      <c r="C5" s="9"/>
      <c r="D5" s="9"/>
      <c r="E5" s="9"/>
      <c r="F5" s="9"/>
      <c r="G5" s="9"/>
    </row>
    <row r="6">
      <c r="A6" s="8" t="s">
        <v>5</v>
      </c>
      <c r="B6" s="8"/>
      <c r="C6" s="8"/>
      <c r="D6" s="8"/>
      <c r="E6" s="8"/>
      <c r="F6" s="8"/>
      <c r="G6" s="8"/>
    </row>
    <row r="7">
      <c r="A7" s="9" t="s">
        <v>6</v>
      </c>
      <c r="B7" s="9"/>
      <c r="C7" s="9"/>
      <c r="D7" s="9"/>
      <c r="E7" s="9"/>
      <c r="F7" s="9"/>
      <c r="G7" s="9"/>
    </row>
    <row r="8">
      <c r="A8" s="8" t="s">
        <v>7</v>
      </c>
      <c r="B8" s="8"/>
      <c r="C8" s="8"/>
      <c r="D8" s="8"/>
      <c r="E8" s="8"/>
      <c r="F8" s="8"/>
      <c r="G8" s="8"/>
    </row>
    <row r="9">
      <c r="A9" s="10"/>
      <c r="B9" s="11"/>
      <c r="C9" s="11"/>
      <c r="D9" s="11"/>
      <c r="E9" s="11"/>
      <c r="F9" s="11"/>
      <c r="G9" s="11"/>
    </row>
    <row r="10">
      <c r="A10" s="12" t="s">
        <v>8</v>
      </c>
      <c r="B10" s="13"/>
      <c r="C10" s="13"/>
      <c r="D10" s="13"/>
      <c r="E10" s="13"/>
      <c r="F10" s="13"/>
      <c r="G10" s="14"/>
    </row>
    <row r="11">
      <c r="A11" s="15">
        <v>1</v>
      </c>
      <c r="B11" s="16" t="s">
        <v>9</v>
      </c>
      <c r="C11" s="17"/>
      <c r="D11" s="17"/>
      <c r="E11" s="18"/>
      <c r="F11" s="19" t="s">
        <v>10</v>
      </c>
      <c r="G11" s="20"/>
    </row>
    <row r="12">
      <c r="A12" s="21">
        <v>2</v>
      </c>
      <c r="B12" s="22" t="s">
        <v>11</v>
      </c>
      <c r="C12" s="23"/>
      <c r="D12" s="23"/>
      <c r="E12" s="24"/>
      <c r="F12" s="12" t="s">
        <v>12</v>
      </c>
      <c r="G12" s="14"/>
    </row>
    <row r="13">
      <c r="A13" s="15">
        <v>3</v>
      </c>
      <c r="B13" s="16" t="s">
        <v>13</v>
      </c>
      <c r="C13" s="17"/>
      <c r="D13" s="17"/>
      <c r="E13" s="18"/>
      <c r="F13" s="19"/>
      <c r="G13" s="20"/>
      <c r="K13" s="25"/>
      <c r="L13" s="25"/>
      <c r="M13" s="25"/>
      <c r="N13" s="25"/>
      <c r="O13" s="25"/>
      <c r="P13" s="25"/>
    </row>
    <row r="14">
      <c r="A14" s="21">
        <v>4</v>
      </c>
      <c r="B14" s="22" t="s">
        <v>14</v>
      </c>
      <c r="C14" s="23"/>
      <c r="D14" s="23"/>
      <c r="E14" s="24"/>
      <c r="F14" s="26"/>
      <c r="G14" s="27"/>
      <c r="K14" s="25"/>
      <c r="L14" s="25"/>
      <c r="M14" s="25"/>
      <c r="N14" s="25"/>
      <c r="O14" s="25"/>
      <c r="P14" s="25"/>
    </row>
    <row r="15">
      <c r="A15" s="15">
        <v>5</v>
      </c>
      <c r="B15" s="16" t="s">
        <v>15</v>
      </c>
      <c r="C15" s="17"/>
      <c r="D15" s="17"/>
      <c r="E15" s="18"/>
      <c r="F15" s="19"/>
      <c r="G15" s="20"/>
      <c r="K15" s="25"/>
      <c r="L15" s="25"/>
      <c r="M15" s="25"/>
      <c r="N15" s="25"/>
      <c r="O15" s="25"/>
      <c r="P15" s="25"/>
    </row>
    <row r="16">
      <c r="A16" s="21">
        <v>6</v>
      </c>
      <c r="B16" s="22" t="s">
        <v>16</v>
      </c>
      <c r="C16" s="23"/>
      <c r="D16" s="23"/>
      <c r="E16" s="24"/>
      <c r="F16" s="28">
        <v>12</v>
      </c>
      <c r="G16" s="29"/>
    </row>
    <row r="17">
      <c r="A17" s="15">
        <v>7</v>
      </c>
      <c r="B17" s="16" t="s">
        <v>17</v>
      </c>
      <c r="C17" s="17"/>
      <c r="D17" s="17"/>
      <c r="E17" s="17"/>
      <c r="F17" s="30"/>
      <c r="G17" s="31"/>
    </row>
    <row r="18">
      <c r="A18" s="32"/>
      <c r="B18" s="23"/>
      <c r="C18" s="33"/>
      <c r="D18" s="33"/>
      <c r="E18" s="33"/>
      <c r="F18" s="34"/>
      <c r="G18" s="35"/>
    </row>
    <row r="19">
      <c r="A19" s="19" t="s">
        <v>18</v>
      </c>
      <c r="B19" s="36"/>
      <c r="C19" s="36"/>
      <c r="D19" s="36"/>
      <c r="E19" s="36"/>
      <c r="F19" s="36"/>
      <c r="G19" s="20"/>
    </row>
    <row r="20">
      <c r="A20" s="37" t="s">
        <v>19</v>
      </c>
      <c r="B20" s="38" t="s">
        <v>20</v>
      </c>
      <c r="C20" s="39"/>
      <c r="D20" s="39"/>
      <c r="E20" s="39"/>
      <c r="F20" s="40"/>
      <c r="G20" s="41" t="s">
        <v>21</v>
      </c>
    </row>
    <row r="21">
      <c r="A21" s="42" t="s">
        <v>22</v>
      </c>
      <c r="B21" s="43" t="s">
        <v>23</v>
      </c>
      <c r="C21" s="44"/>
      <c r="D21" s="45"/>
      <c r="E21" s="46" t="s">
        <v>24</v>
      </c>
      <c r="F21" s="47"/>
      <c r="G21" s="48">
        <f>F17</f>
        <v>0</v>
      </c>
    </row>
    <row r="22">
      <c r="A22" s="49" t="s">
        <v>25</v>
      </c>
      <c r="B22" s="50" t="s">
        <v>26</v>
      </c>
      <c r="C22" s="51"/>
      <c r="D22" s="52"/>
      <c r="E22" s="37" t="s">
        <v>27</v>
      </c>
      <c r="F22" s="53">
        <v>0</v>
      </c>
      <c r="G22" s="54">
        <f>1302*F22</f>
        <v>0</v>
      </c>
    </row>
    <row r="23">
      <c r="A23" s="42" t="s">
        <v>28</v>
      </c>
      <c r="B23" s="43" t="s">
        <v>29</v>
      </c>
      <c r="C23" s="44"/>
      <c r="D23" s="44"/>
      <c r="E23" s="44"/>
      <c r="F23" s="45"/>
      <c r="G23" s="55">
        <v>0</v>
      </c>
    </row>
    <row r="24">
      <c r="A24" s="49" t="s">
        <v>30</v>
      </c>
      <c r="B24" s="56" t="s">
        <v>31</v>
      </c>
      <c r="C24" s="57"/>
      <c r="D24" s="57"/>
      <c r="E24" s="57"/>
      <c r="F24" s="58"/>
      <c r="G24" s="54">
        <v>0</v>
      </c>
      <c r="J24" t="s">
        <v>32</v>
      </c>
    </row>
    <row r="25">
      <c r="A25" s="42" t="s">
        <v>33</v>
      </c>
      <c r="B25" s="59" t="s">
        <v>34</v>
      </c>
      <c r="C25" s="60" t="s">
        <v>35</v>
      </c>
      <c r="D25" s="61">
        <v>0</v>
      </c>
      <c r="E25" s="60" t="s">
        <v>36</v>
      </c>
      <c r="F25" s="61">
        <f>ROUND(D25*F21,2)</f>
        <v>0</v>
      </c>
      <c r="G25" s="55">
        <v>0</v>
      </c>
    </row>
    <row r="26">
      <c r="A26" s="49" t="s">
        <v>37</v>
      </c>
      <c r="B26" s="62" t="s">
        <v>38</v>
      </c>
      <c r="C26" s="63"/>
      <c r="D26" s="63"/>
      <c r="E26" s="63"/>
      <c r="F26" s="64"/>
      <c r="G26" s="54">
        <v>0</v>
      </c>
    </row>
    <row r="27">
      <c r="A27" s="42" t="s">
        <v>39</v>
      </c>
      <c r="B27" s="65" t="s">
        <v>40</v>
      </c>
      <c r="C27" s="66"/>
      <c r="D27" s="66"/>
      <c r="E27" s="66"/>
      <c r="F27" s="67"/>
      <c r="G27" s="55">
        <v>0</v>
      </c>
    </row>
    <row r="28">
      <c r="A28" s="49" t="s">
        <v>41</v>
      </c>
      <c r="B28" s="68" t="s">
        <v>42</v>
      </c>
      <c r="C28" s="69" t="s">
        <v>43</v>
      </c>
      <c r="D28" s="70">
        <v>0</v>
      </c>
      <c r="E28" s="69" t="s">
        <v>44</v>
      </c>
      <c r="F28" s="71">
        <f>G21/220</f>
        <v>0</v>
      </c>
      <c r="G28" s="72">
        <f>TRUNC(F28*D28,2)</f>
        <v>0</v>
      </c>
    </row>
    <row r="29">
      <c r="A29" s="73" t="s">
        <v>45</v>
      </c>
      <c r="B29" s="74"/>
      <c r="C29" s="74"/>
      <c r="D29" s="74"/>
      <c r="E29" s="74"/>
      <c r="F29" s="75"/>
      <c r="G29" s="76">
        <f>SUM(G21:G28)</f>
        <v>0</v>
      </c>
    </row>
    <row r="30">
      <c r="A30" s="32"/>
      <c r="B30" s="32"/>
      <c r="C30" s="77"/>
      <c r="D30" s="77"/>
      <c r="E30" s="77"/>
      <c r="F30" s="77"/>
      <c r="G30" s="78"/>
    </row>
    <row r="31">
      <c r="A31" s="19" t="s">
        <v>46</v>
      </c>
      <c r="B31" s="36"/>
      <c r="C31" s="36"/>
      <c r="D31" s="36"/>
      <c r="E31" s="36"/>
      <c r="F31" s="36"/>
      <c r="G31" s="20"/>
    </row>
    <row r="32">
      <c r="A32" s="37" t="s">
        <v>47</v>
      </c>
      <c r="B32" s="38" t="s">
        <v>48</v>
      </c>
      <c r="C32" s="39"/>
      <c r="D32" s="39"/>
      <c r="E32" s="40"/>
      <c r="F32" s="40" t="s">
        <v>49</v>
      </c>
      <c r="G32" s="41" t="s">
        <v>50</v>
      </c>
    </row>
    <row r="33">
      <c r="A33" s="42" t="s">
        <v>22</v>
      </c>
      <c r="B33" s="79" t="s">
        <v>51</v>
      </c>
      <c r="C33" s="80"/>
      <c r="D33" s="80"/>
      <c r="E33" s="81"/>
      <c r="F33" s="82">
        <v>8.3299999999999999e-002</v>
      </c>
      <c r="G33" s="55">
        <f>G29*F33</f>
        <v>0</v>
      </c>
    </row>
    <row r="34">
      <c r="A34" s="49" t="s">
        <v>25</v>
      </c>
      <c r="B34" s="83" t="s">
        <v>52</v>
      </c>
      <c r="C34" s="84"/>
      <c r="D34" s="84"/>
      <c r="E34" s="85"/>
      <c r="F34" s="86">
        <v>0.121</v>
      </c>
      <c r="G34" s="54">
        <f>G29*F34</f>
        <v>0</v>
      </c>
    </row>
    <row r="35">
      <c r="A35" s="42"/>
      <c r="B35" s="79"/>
      <c r="C35" s="80"/>
      <c r="D35" s="80"/>
      <c r="E35" s="81"/>
      <c r="F35" s="82"/>
      <c r="G35" s="55"/>
    </row>
    <row r="36">
      <c r="A36" s="38" t="s">
        <v>53</v>
      </c>
      <c r="B36" s="39"/>
      <c r="C36" s="39"/>
      <c r="D36" s="39"/>
      <c r="E36" s="40"/>
      <c r="F36" s="87">
        <f>F33+F34</f>
        <v>0.20429999999999998</v>
      </c>
      <c r="G36" s="41">
        <f>SUM(G33:G34)</f>
        <v>0</v>
      </c>
      <c r="I36" s="88">
        <f>G36</f>
        <v>0</v>
      </c>
    </row>
    <row r="37">
      <c r="A37" s="80"/>
      <c r="B37" s="74"/>
      <c r="C37" s="74"/>
      <c r="D37" s="74"/>
      <c r="E37" s="74"/>
      <c r="F37" s="89"/>
      <c r="G37" s="90"/>
    </row>
    <row r="38">
      <c r="A38" s="37" t="s">
        <v>54</v>
      </c>
      <c r="B38" s="38" t="s">
        <v>55</v>
      </c>
      <c r="C38" s="39"/>
      <c r="D38" s="39"/>
      <c r="E38" s="40"/>
      <c r="F38" s="40" t="s">
        <v>49</v>
      </c>
      <c r="G38" s="41" t="s">
        <v>50</v>
      </c>
    </row>
    <row r="39">
      <c r="A39" s="42" t="s">
        <v>22</v>
      </c>
      <c r="B39" s="79" t="s">
        <v>56</v>
      </c>
      <c r="C39" s="80"/>
      <c r="D39" s="80"/>
      <c r="E39" s="81"/>
      <c r="F39" s="82">
        <v>0.20000000000000001</v>
      </c>
      <c r="G39" s="91">
        <f t="shared" ref="G39:G46" si="0">ROUND(F39*($G$29+$G$36),2)</f>
        <v>0</v>
      </c>
      <c r="I39" s="92">
        <f t="shared" ref="I39:I46" si="1">$I$36*F39</f>
        <v>0</v>
      </c>
    </row>
    <row r="40">
      <c r="A40" s="49" t="s">
        <v>25</v>
      </c>
      <c r="B40" s="83" t="s">
        <v>57</v>
      </c>
      <c r="C40" s="84"/>
      <c r="D40" s="84"/>
      <c r="E40" s="85"/>
      <c r="F40" s="86">
        <v>1.4999999999999999e-002</v>
      </c>
      <c r="G40" s="93">
        <f t="shared" si="0"/>
        <v>0</v>
      </c>
      <c r="I40" s="92">
        <f t="shared" si="1"/>
        <v>0</v>
      </c>
    </row>
    <row r="41">
      <c r="A41" s="42" t="s">
        <v>28</v>
      </c>
      <c r="B41" s="79" t="s">
        <v>58</v>
      </c>
      <c r="C41" s="80"/>
      <c r="D41" s="80"/>
      <c r="E41" s="81"/>
      <c r="F41" s="82">
        <v>1.e-002</v>
      </c>
      <c r="G41" s="91">
        <f t="shared" si="0"/>
        <v>0</v>
      </c>
      <c r="I41" s="92">
        <f t="shared" si="1"/>
        <v>0</v>
      </c>
    </row>
    <row r="42">
      <c r="A42" s="49" t="s">
        <v>30</v>
      </c>
      <c r="B42" s="83" t="s">
        <v>59</v>
      </c>
      <c r="C42" s="84"/>
      <c r="D42" s="84"/>
      <c r="E42" s="85"/>
      <c r="F42" s="86">
        <v>2.e-003</v>
      </c>
      <c r="G42" s="93">
        <f t="shared" si="0"/>
        <v>0</v>
      </c>
      <c r="I42" s="92">
        <f t="shared" si="1"/>
        <v>0</v>
      </c>
    </row>
    <row r="43">
      <c r="A43" s="42" t="s">
        <v>33</v>
      </c>
      <c r="B43" s="94" t="s">
        <v>60</v>
      </c>
      <c r="C43" s="95"/>
      <c r="D43" s="95"/>
      <c r="E43" s="96"/>
      <c r="F43" s="82">
        <v>2.5000000000000001e-002</v>
      </c>
      <c r="G43" s="91">
        <f t="shared" si="0"/>
        <v>0</v>
      </c>
      <c r="I43" s="92">
        <f t="shared" si="1"/>
        <v>0</v>
      </c>
    </row>
    <row r="44">
      <c r="A44" s="49" t="s">
        <v>37</v>
      </c>
      <c r="B44" s="83" t="s">
        <v>61</v>
      </c>
      <c r="C44" s="84"/>
      <c r="D44" s="84"/>
      <c r="E44" s="85"/>
      <c r="F44" s="86">
        <v>8.0000000000000002e-002</v>
      </c>
      <c r="G44" s="93">
        <f t="shared" si="0"/>
        <v>0</v>
      </c>
      <c r="I44" s="92">
        <f t="shared" si="1"/>
        <v>0</v>
      </c>
    </row>
    <row r="45">
      <c r="A45" s="42" t="s">
        <v>39</v>
      </c>
      <c r="B45" s="97" t="s">
        <v>62</v>
      </c>
      <c r="C45" s="98">
        <v>0</v>
      </c>
      <c r="D45" s="97" t="s">
        <v>63</v>
      </c>
      <c r="E45" s="99">
        <v>0</v>
      </c>
      <c r="F45" s="82">
        <f>E45*C45</f>
        <v>0</v>
      </c>
      <c r="G45" s="91">
        <f t="shared" si="0"/>
        <v>0</v>
      </c>
      <c r="I45" s="92">
        <f t="shared" si="1"/>
        <v>0</v>
      </c>
    </row>
    <row r="46">
      <c r="A46" s="49" t="s">
        <v>41</v>
      </c>
      <c r="B46" s="83" t="s">
        <v>64</v>
      </c>
      <c r="C46" s="84"/>
      <c r="D46" s="84"/>
      <c r="E46" s="85"/>
      <c r="F46" s="86">
        <v>6.0000000000000001e-003</v>
      </c>
      <c r="G46" s="93">
        <f t="shared" si="0"/>
        <v>0</v>
      </c>
      <c r="I46" s="92">
        <f t="shared" si="1"/>
        <v>0</v>
      </c>
    </row>
    <row r="47">
      <c r="A47" s="73" t="s">
        <v>53</v>
      </c>
      <c r="B47" s="74"/>
      <c r="C47" s="74"/>
      <c r="D47" s="74"/>
      <c r="E47" s="75"/>
      <c r="F47" s="100">
        <f>SUM(F39:F46)</f>
        <v>0.33800000000000008</v>
      </c>
      <c r="G47" s="76">
        <f>SUM(G39:G46)</f>
        <v>0</v>
      </c>
      <c r="I47" s="101">
        <f>SUM(I39:I46)</f>
        <v>0</v>
      </c>
    </row>
    <row r="48">
      <c r="A48" s="102"/>
      <c r="B48" s="102"/>
      <c r="C48" s="102"/>
      <c r="D48" s="102"/>
      <c r="E48" s="102"/>
      <c r="F48" s="103"/>
      <c r="G48" s="104"/>
    </row>
    <row r="49">
      <c r="A49" s="105" t="s">
        <v>65</v>
      </c>
      <c r="B49" s="105"/>
      <c r="C49" s="105"/>
      <c r="D49" s="105"/>
      <c r="E49" s="105"/>
      <c r="F49" s="105"/>
      <c r="G49" s="105"/>
    </row>
    <row r="50">
      <c r="A50" s="106"/>
      <c r="B50" s="107"/>
      <c r="C50" s="106"/>
      <c r="D50" s="106"/>
      <c r="E50" s="106"/>
      <c r="F50" s="106"/>
      <c r="G50" s="108"/>
    </row>
    <row r="51">
      <c r="A51" s="46" t="s">
        <v>66</v>
      </c>
      <c r="B51" s="73" t="s">
        <v>67</v>
      </c>
      <c r="C51" s="74"/>
      <c r="D51" s="74"/>
      <c r="E51" s="74"/>
      <c r="F51" s="75"/>
      <c r="G51" s="76" t="s">
        <v>50</v>
      </c>
    </row>
    <row r="52">
      <c r="A52" s="49" t="s">
        <v>22</v>
      </c>
      <c r="B52" s="83" t="s">
        <v>68</v>
      </c>
      <c r="C52" s="84"/>
      <c r="D52" s="84"/>
      <c r="E52" s="84"/>
      <c r="F52" s="85"/>
      <c r="G52" s="109">
        <v>0</v>
      </c>
    </row>
    <row r="53">
      <c r="A53" s="42" t="s">
        <v>25</v>
      </c>
      <c r="B53" s="79" t="s">
        <v>69</v>
      </c>
      <c r="C53" s="80"/>
      <c r="D53" s="80"/>
      <c r="E53" s="80"/>
      <c r="F53" s="81"/>
      <c r="G53" s="91">
        <v>0</v>
      </c>
    </row>
    <row r="54">
      <c r="A54" s="49" t="s">
        <v>28</v>
      </c>
      <c r="B54" s="83" t="s">
        <v>70</v>
      </c>
      <c r="C54" s="84"/>
      <c r="D54" s="84"/>
      <c r="E54" s="84"/>
      <c r="F54" s="85"/>
      <c r="G54" s="110">
        <v>0</v>
      </c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</row>
    <row r="55">
      <c r="A55" s="42" t="s">
        <v>30</v>
      </c>
      <c r="B55" s="79" t="s">
        <v>71</v>
      </c>
      <c r="C55" s="80"/>
      <c r="D55" s="80"/>
      <c r="E55" s="80"/>
      <c r="F55" s="81"/>
      <c r="G55" s="91">
        <v>0</v>
      </c>
    </row>
    <row r="56">
      <c r="A56" s="49" t="s">
        <v>33</v>
      </c>
      <c r="B56" s="83" t="s">
        <v>72</v>
      </c>
      <c r="C56" s="84"/>
      <c r="D56" s="84"/>
      <c r="E56" s="84"/>
      <c r="F56" s="85"/>
      <c r="G56" s="110">
        <v>0</v>
      </c>
    </row>
    <row r="57">
      <c r="A57" s="42" t="s">
        <v>37</v>
      </c>
      <c r="B57" s="79" t="s">
        <v>73</v>
      </c>
      <c r="C57" s="80"/>
      <c r="D57" s="80"/>
      <c r="E57" s="80"/>
      <c r="F57" s="81"/>
      <c r="G57" s="91">
        <v>0</v>
      </c>
    </row>
    <row r="58">
      <c r="A58" s="38" t="s">
        <v>74</v>
      </c>
      <c r="B58" s="39"/>
      <c r="C58" s="39"/>
      <c r="D58" s="39"/>
      <c r="E58" s="39"/>
      <c r="F58" s="40"/>
      <c r="G58" s="41">
        <f>SUM(G52:G57)</f>
        <v>0</v>
      </c>
    </row>
    <row r="59">
      <c r="A59" s="112"/>
      <c r="B59" s="112"/>
      <c r="C59" s="112"/>
      <c r="D59" s="112"/>
      <c r="E59" s="112"/>
      <c r="F59" s="112"/>
      <c r="G59" s="112"/>
    </row>
    <row r="60" ht="15" customHeight="1">
      <c r="A60" s="113" t="s">
        <v>75</v>
      </c>
      <c r="B60" s="113"/>
      <c r="C60" s="113"/>
      <c r="D60" s="113"/>
      <c r="E60" s="113"/>
      <c r="F60" s="113"/>
      <c r="G60" s="113"/>
    </row>
    <row r="61">
      <c r="A61" s="114"/>
      <c r="B61" s="114"/>
      <c r="C61" s="114"/>
      <c r="D61" s="114"/>
      <c r="E61" s="114"/>
      <c r="F61" s="114"/>
      <c r="G61" s="114"/>
    </row>
    <row r="62">
      <c r="A62" s="12" t="s">
        <v>76</v>
      </c>
      <c r="B62" s="13"/>
      <c r="C62" s="13"/>
      <c r="D62" s="13"/>
      <c r="E62" s="13"/>
      <c r="F62" s="14"/>
      <c r="G62" s="41" t="s">
        <v>50</v>
      </c>
    </row>
    <row r="63">
      <c r="A63" s="115" t="s">
        <v>47</v>
      </c>
      <c r="B63" s="116" t="s">
        <v>48</v>
      </c>
      <c r="C63" s="117"/>
      <c r="D63" s="117"/>
      <c r="E63" s="117"/>
      <c r="F63" s="118"/>
      <c r="G63" s="119">
        <f>G36</f>
        <v>0</v>
      </c>
    </row>
    <row r="64">
      <c r="A64" s="120" t="s">
        <v>54</v>
      </c>
      <c r="B64" s="121" t="s">
        <v>77</v>
      </c>
      <c r="C64" s="122"/>
      <c r="D64" s="122"/>
      <c r="E64" s="122"/>
      <c r="F64" s="123"/>
      <c r="G64" s="124">
        <f>G47</f>
        <v>0</v>
      </c>
    </row>
    <row r="65">
      <c r="A65" s="115" t="s">
        <v>66</v>
      </c>
      <c r="B65" s="116" t="s">
        <v>67</v>
      </c>
      <c r="C65" s="117"/>
      <c r="D65" s="117"/>
      <c r="E65" s="117"/>
      <c r="F65" s="118"/>
      <c r="G65" s="119">
        <f>G58</f>
        <v>0</v>
      </c>
    </row>
    <row r="66">
      <c r="A66" s="38" t="s">
        <v>78</v>
      </c>
      <c r="B66" s="39"/>
      <c r="C66" s="39"/>
      <c r="D66" s="39"/>
      <c r="E66" s="39"/>
      <c r="F66" s="40"/>
      <c r="G66" s="41">
        <f>SUM(G63:G65)</f>
        <v>0</v>
      </c>
    </row>
    <row r="67">
      <c r="A67" s="125"/>
      <c r="B67" s="117"/>
      <c r="C67" s="126"/>
      <c r="D67" s="127"/>
      <c r="E67" s="127"/>
      <c r="F67" s="127"/>
      <c r="G67" s="128"/>
    </row>
    <row r="68">
      <c r="A68" s="12" t="s">
        <v>79</v>
      </c>
      <c r="B68" s="13"/>
      <c r="C68" s="13"/>
      <c r="D68" s="13"/>
      <c r="E68" s="13"/>
      <c r="F68" s="13"/>
      <c r="G68" s="14"/>
    </row>
    <row r="69">
      <c r="A69" s="73" t="s">
        <v>80</v>
      </c>
      <c r="B69" s="74"/>
      <c r="C69" s="74"/>
      <c r="D69" s="74"/>
      <c r="E69" s="74"/>
      <c r="F69" s="75"/>
      <c r="G69" s="76" t="s">
        <v>21</v>
      </c>
    </row>
    <row r="70">
      <c r="A70" s="129" t="s">
        <v>22</v>
      </c>
      <c r="B70" s="83" t="s">
        <v>81</v>
      </c>
      <c r="C70" s="84"/>
      <c r="D70" s="84"/>
      <c r="E70" s="85"/>
      <c r="F70" s="130">
        <f>(1/12*E71)</f>
        <v>0</v>
      </c>
      <c r="G70" s="131">
        <f>ROUND(F70*G29,2)</f>
        <v>0</v>
      </c>
    </row>
    <row r="71">
      <c r="A71" s="49"/>
      <c r="B71" s="83" t="s">
        <v>82</v>
      </c>
      <c r="C71" s="84"/>
      <c r="D71" s="85"/>
      <c r="E71" s="99">
        <v>0</v>
      </c>
      <c r="F71" s="86"/>
      <c r="G71" s="110"/>
    </row>
    <row r="72">
      <c r="A72" s="42" t="s">
        <v>25</v>
      </c>
      <c r="B72" s="79" t="s">
        <v>83</v>
      </c>
      <c r="C72" s="80"/>
      <c r="D72" s="80"/>
      <c r="E72" s="81"/>
      <c r="F72" s="82">
        <v>0</v>
      </c>
      <c r="G72" s="91">
        <f>ROUND(F72*G29,2)</f>
        <v>0</v>
      </c>
    </row>
    <row r="73">
      <c r="A73" s="49" t="s">
        <v>28</v>
      </c>
      <c r="B73" s="83" t="s">
        <v>84</v>
      </c>
      <c r="C73" s="84"/>
      <c r="D73" s="84"/>
      <c r="E73" s="85"/>
      <c r="F73" s="86">
        <v>0</v>
      </c>
      <c r="G73" s="110">
        <f>ROUND(F73*G29,2)</f>
        <v>0</v>
      </c>
    </row>
    <row r="74">
      <c r="A74" s="42" t="s">
        <v>30</v>
      </c>
      <c r="B74" s="79" t="s">
        <v>85</v>
      </c>
      <c r="C74" s="80"/>
      <c r="D74" s="80"/>
      <c r="E74" s="81"/>
      <c r="F74" s="82">
        <v>0</v>
      </c>
      <c r="G74" s="91">
        <f>ROUND(F74*G29,2)</f>
        <v>0</v>
      </c>
    </row>
    <row r="75">
      <c r="A75" s="49" t="s">
        <v>33</v>
      </c>
      <c r="B75" s="83" t="s">
        <v>86</v>
      </c>
      <c r="C75" s="84"/>
      <c r="D75" s="84"/>
      <c r="E75" s="85"/>
      <c r="F75" s="86">
        <v>0</v>
      </c>
      <c r="G75" s="110">
        <f>ROUND(F75*G29,2)</f>
        <v>0</v>
      </c>
    </row>
    <row r="76">
      <c r="A76" s="42" t="s">
        <v>37</v>
      </c>
      <c r="B76" s="79" t="s">
        <v>87</v>
      </c>
      <c r="C76" s="80"/>
      <c r="D76" s="80"/>
      <c r="E76" s="81"/>
      <c r="F76" s="82">
        <v>0</v>
      </c>
      <c r="G76" s="91">
        <f>ROUND(F76*G29,2)</f>
        <v>0</v>
      </c>
    </row>
    <row r="77">
      <c r="A77" s="38" t="s">
        <v>53</v>
      </c>
      <c r="B77" s="39"/>
      <c r="C77" s="39"/>
      <c r="D77" s="39"/>
      <c r="E77" s="40"/>
      <c r="F77" s="87">
        <f>SUM(F70:F76)</f>
        <v>0</v>
      </c>
      <c r="G77" s="41">
        <f>SUM(G70:G76)</f>
        <v>0</v>
      </c>
      <c r="I77" s="88">
        <f>G77</f>
        <v>0</v>
      </c>
    </row>
    <row r="78">
      <c r="A78" s="125"/>
      <c r="B78" s="125"/>
      <c r="C78" s="132"/>
      <c r="D78" s="132"/>
      <c r="E78" s="132"/>
      <c r="F78" s="132"/>
      <c r="G78" s="133"/>
    </row>
    <row r="79">
      <c r="A79" s="12" t="s">
        <v>88</v>
      </c>
      <c r="B79" s="13"/>
      <c r="C79" s="13"/>
      <c r="D79" s="13"/>
      <c r="E79" s="13"/>
      <c r="F79" s="13"/>
      <c r="G79" s="14"/>
    </row>
    <row r="80">
      <c r="A80" s="46" t="s">
        <v>89</v>
      </c>
      <c r="B80" s="73" t="s">
        <v>90</v>
      </c>
      <c r="C80" s="74"/>
      <c r="D80" s="74"/>
      <c r="E80" s="74"/>
      <c r="F80" s="75"/>
      <c r="G80" s="76" t="s">
        <v>50</v>
      </c>
    </row>
    <row r="81" ht="28.5" customHeight="1">
      <c r="A81" s="134" t="s">
        <v>91</v>
      </c>
      <c r="B81" s="135"/>
      <c r="C81" s="135"/>
      <c r="D81" s="135"/>
      <c r="E81" s="135"/>
      <c r="F81" s="136"/>
      <c r="G81" s="110">
        <f>G29+G33+G34+G57</f>
        <v>0</v>
      </c>
    </row>
    <row r="82">
      <c r="A82" s="42" t="s">
        <v>22</v>
      </c>
      <c r="B82" s="137" t="s">
        <v>92</v>
      </c>
      <c r="C82" s="138"/>
      <c r="D82" s="138"/>
      <c r="E82" s="139"/>
      <c r="F82" s="82">
        <v>0</v>
      </c>
      <c r="G82" s="91">
        <f>ROUND(F81*G29,2)</f>
        <v>0</v>
      </c>
    </row>
    <row r="83" ht="14.25" customHeight="1">
      <c r="A83" s="129" t="s">
        <v>25</v>
      </c>
      <c r="B83" s="140" t="s">
        <v>93</v>
      </c>
      <c r="C83" s="141"/>
      <c r="D83" s="141"/>
      <c r="E83" s="142"/>
      <c r="F83" s="130">
        <f>E84/30/12</f>
        <v>0</v>
      </c>
      <c r="G83" s="131">
        <f>ROUND(G81*F83,2)</f>
        <v>0</v>
      </c>
    </row>
    <row r="84" ht="14.25" customHeight="1">
      <c r="A84" s="49"/>
      <c r="B84" s="83" t="s">
        <v>94</v>
      </c>
      <c r="C84" s="84"/>
      <c r="D84" s="85"/>
      <c r="E84" s="143">
        <v>0</v>
      </c>
      <c r="F84" s="86"/>
      <c r="G84" s="110"/>
    </row>
    <row r="85" ht="14.25" customHeight="1">
      <c r="A85" s="144" t="s">
        <v>28</v>
      </c>
      <c r="B85" s="145" t="s">
        <v>95</v>
      </c>
      <c r="C85" s="146"/>
      <c r="D85" s="97" t="s">
        <v>96</v>
      </c>
      <c r="E85" s="143">
        <v>0</v>
      </c>
      <c r="F85" s="147">
        <f>((E85/30)/12)*(E86/2)</f>
        <v>0</v>
      </c>
      <c r="G85" s="148">
        <f>ROUND(G81*F85,2)</f>
        <v>0</v>
      </c>
    </row>
    <row r="86">
      <c r="A86" s="42"/>
      <c r="B86" s="79" t="s">
        <v>97</v>
      </c>
      <c r="C86" s="80"/>
      <c r="D86" s="81"/>
      <c r="E86" s="149">
        <v>0</v>
      </c>
      <c r="F86" s="150">
        <f>((E86/30)/12)*E83</f>
        <v>0</v>
      </c>
      <c r="G86" s="91"/>
    </row>
    <row r="87">
      <c r="A87" s="129" t="s">
        <v>30</v>
      </c>
      <c r="B87" s="151" t="s">
        <v>98</v>
      </c>
      <c r="C87" s="152"/>
      <c r="D87" s="153" t="s">
        <v>99</v>
      </c>
      <c r="E87" s="143">
        <v>0</v>
      </c>
      <c r="F87" s="130">
        <f>((E87/30)/12)*(E88/2)</f>
        <v>0</v>
      </c>
      <c r="G87" s="131">
        <f>ROUND(G81*F87,2)</f>
        <v>0</v>
      </c>
    </row>
    <row r="88">
      <c r="A88" s="49"/>
      <c r="B88" s="83" t="s">
        <v>97</v>
      </c>
      <c r="C88" s="84"/>
      <c r="D88" s="85"/>
      <c r="E88" s="99">
        <v>0</v>
      </c>
      <c r="F88" s="86"/>
      <c r="G88" s="110"/>
    </row>
    <row r="89">
      <c r="A89" s="144" t="s">
        <v>33</v>
      </c>
      <c r="B89" s="145" t="s">
        <v>100</v>
      </c>
      <c r="C89" s="146"/>
      <c r="D89" s="97" t="s">
        <v>101</v>
      </c>
      <c r="E89" s="99">
        <v>0</v>
      </c>
      <c r="F89" s="154">
        <f>E89*E90*0.4509*((6/12)/2)</f>
        <v>0</v>
      </c>
      <c r="G89" s="148">
        <f>ROUND(G81*F89,2)</f>
        <v>0</v>
      </c>
    </row>
    <row r="90">
      <c r="A90" s="155"/>
      <c r="B90" s="79" t="s">
        <v>97</v>
      </c>
      <c r="C90" s="80"/>
      <c r="D90" s="81"/>
      <c r="E90" s="99">
        <v>0</v>
      </c>
      <c r="F90" s="156"/>
      <c r="G90" s="157"/>
    </row>
    <row r="91">
      <c r="A91" s="49" t="s">
        <v>37</v>
      </c>
      <c r="B91" s="140" t="s">
        <v>102</v>
      </c>
      <c r="C91" s="141"/>
      <c r="D91" s="141"/>
      <c r="E91" s="142"/>
      <c r="F91" s="86">
        <v>0</v>
      </c>
      <c r="G91" s="110">
        <f>ROUND(F91*G29,2)</f>
        <v>0</v>
      </c>
    </row>
    <row r="92">
      <c r="A92" s="158" t="s">
        <v>103</v>
      </c>
      <c r="B92" s="159"/>
      <c r="C92" s="159"/>
      <c r="D92" s="159"/>
      <c r="E92" s="159"/>
      <c r="F92" s="160"/>
      <c r="G92" s="161">
        <f>SUM(G82:G91)</f>
        <v>0</v>
      </c>
    </row>
    <row r="93">
      <c r="A93" s="37" t="s">
        <v>104</v>
      </c>
      <c r="B93" s="38" t="s">
        <v>105</v>
      </c>
      <c r="C93" s="39"/>
      <c r="D93" s="39"/>
      <c r="E93" s="39"/>
      <c r="F93" s="40"/>
      <c r="G93" s="41" t="s">
        <v>50</v>
      </c>
    </row>
    <row r="94">
      <c r="A94" s="42" t="s">
        <v>22</v>
      </c>
      <c r="B94" s="162" t="s">
        <v>106</v>
      </c>
      <c r="C94" s="163"/>
      <c r="D94" s="163"/>
      <c r="E94" s="163"/>
      <c r="F94" s="164"/>
      <c r="G94" s="76">
        <v>0</v>
      </c>
    </row>
    <row r="95">
      <c r="A95" s="84"/>
      <c r="B95" s="165"/>
      <c r="C95" s="165"/>
      <c r="D95" s="165"/>
      <c r="E95" s="165"/>
      <c r="F95" s="165"/>
      <c r="G95" s="166"/>
    </row>
    <row r="96">
      <c r="A96" s="19" t="s">
        <v>107</v>
      </c>
      <c r="B96" s="36"/>
      <c r="C96" s="36"/>
      <c r="D96" s="36"/>
      <c r="E96" s="36"/>
      <c r="F96" s="20"/>
      <c r="G96" s="76" t="s">
        <v>50</v>
      </c>
    </row>
    <row r="97">
      <c r="A97" s="49" t="s">
        <v>89</v>
      </c>
      <c r="B97" s="140" t="s">
        <v>108</v>
      </c>
      <c r="C97" s="141"/>
      <c r="D97" s="141"/>
      <c r="E97" s="141"/>
      <c r="F97" s="142"/>
      <c r="G97" s="110">
        <f>G92</f>
        <v>0</v>
      </c>
    </row>
    <row r="98">
      <c r="A98" s="42" t="s">
        <v>104</v>
      </c>
      <c r="B98" s="137" t="s">
        <v>109</v>
      </c>
      <c r="C98" s="138"/>
      <c r="D98" s="138"/>
      <c r="E98" s="138"/>
      <c r="F98" s="139"/>
      <c r="G98" s="91">
        <f>G94</f>
        <v>0</v>
      </c>
    </row>
    <row r="99">
      <c r="A99" s="38" t="s">
        <v>53</v>
      </c>
      <c r="B99" s="39"/>
      <c r="C99" s="39"/>
      <c r="D99" s="39"/>
      <c r="E99" s="39"/>
      <c r="F99" s="40"/>
      <c r="G99" s="41">
        <f>SUM(G97:G98)</f>
        <v>0</v>
      </c>
    </row>
    <row r="100">
      <c r="A100" s="80"/>
      <c r="B100" s="74"/>
      <c r="C100" s="74"/>
      <c r="D100" s="74"/>
      <c r="E100" s="74"/>
      <c r="F100" s="89"/>
      <c r="G100" s="90"/>
    </row>
    <row r="101">
      <c r="A101" s="12" t="s">
        <v>110</v>
      </c>
      <c r="B101" s="13"/>
      <c r="C101" s="13"/>
      <c r="D101" s="13"/>
      <c r="E101" s="13"/>
      <c r="F101" s="13"/>
      <c r="G101" s="14"/>
    </row>
    <row r="102">
      <c r="A102" s="46">
        <v>5</v>
      </c>
      <c r="B102" s="73" t="s">
        <v>111</v>
      </c>
      <c r="C102" s="74"/>
      <c r="D102" s="74"/>
      <c r="E102" s="74"/>
      <c r="F102" s="75"/>
      <c r="G102" s="76" t="s">
        <v>21</v>
      </c>
    </row>
    <row r="103">
      <c r="A103" s="49" t="s">
        <v>22</v>
      </c>
      <c r="B103" s="83" t="s">
        <v>112</v>
      </c>
      <c r="C103" s="84"/>
      <c r="D103" s="84"/>
      <c r="E103" s="84"/>
      <c r="F103" s="85"/>
      <c r="G103" s="110">
        <f>UNIFORMES!I15</f>
        <v>0</v>
      </c>
    </row>
    <row r="104">
      <c r="A104" s="42" t="s">
        <v>25</v>
      </c>
      <c r="B104" s="79" t="s">
        <v>113</v>
      </c>
      <c r="C104" s="80"/>
      <c r="D104" s="80"/>
      <c r="E104" s="80"/>
      <c r="F104" s="81"/>
      <c r="G104" s="91">
        <v>0</v>
      </c>
    </row>
    <row r="105">
      <c r="A105" s="49" t="s">
        <v>28</v>
      </c>
      <c r="B105" s="83" t="s">
        <v>114</v>
      </c>
      <c r="C105" s="84"/>
      <c r="D105" s="84"/>
      <c r="E105" s="84"/>
      <c r="F105" s="85"/>
      <c r="G105" s="110">
        <v>0</v>
      </c>
    </row>
    <row r="106">
      <c r="A106" s="42" t="s">
        <v>30</v>
      </c>
      <c r="B106" s="79" t="s">
        <v>115</v>
      </c>
      <c r="C106" s="80"/>
      <c r="D106" s="80"/>
      <c r="E106" s="80"/>
      <c r="F106" s="81"/>
      <c r="G106" s="91">
        <v>0</v>
      </c>
    </row>
    <row r="107">
      <c r="A107" s="49"/>
      <c r="B107" s="38" t="s">
        <v>116</v>
      </c>
      <c r="C107" s="39"/>
      <c r="D107" s="39"/>
      <c r="E107" s="39"/>
      <c r="F107" s="40"/>
      <c r="G107" s="41">
        <f>SUM(G103:G105)</f>
        <v>0</v>
      </c>
    </row>
    <row r="108">
      <c r="A108" s="125"/>
      <c r="B108" s="125"/>
      <c r="C108" s="132"/>
      <c r="D108" s="132"/>
      <c r="E108" s="132"/>
      <c r="F108" s="132"/>
      <c r="G108" s="133"/>
    </row>
    <row r="109">
      <c r="A109" s="38" t="s">
        <v>117</v>
      </c>
      <c r="B109" s="39"/>
      <c r="C109" s="39"/>
      <c r="D109" s="39"/>
      <c r="E109" s="39"/>
      <c r="F109" s="40"/>
      <c r="G109" s="41" t="s">
        <v>21</v>
      </c>
    </row>
    <row r="110">
      <c r="A110" s="42" t="s">
        <v>22</v>
      </c>
      <c r="B110" s="79" t="s">
        <v>118</v>
      </c>
      <c r="C110" s="80"/>
      <c r="D110" s="80"/>
      <c r="E110" s="80"/>
      <c r="F110" s="81"/>
      <c r="G110" s="91">
        <f>G29</f>
        <v>0</v>
      </c>
    </row>
    <row r="111">
      <c r="A111" s="49" t="s">
        <v>25</v>
      </c>
      <c r="B111" s="83" t="s">
        <v>46</v>
      </c>
      <c r="C111" s="84"/>
      <c r="D111" s="84"/>
      <c r="E111" s="84"/>
      <c r="F111" s="85"/>
      <c r="G111" s="110">
        <f>G66</f>
        <v>0</v>
      </c>
    </row>
    <row r="112">
      <c r="A112" s="42" t="s">
        <v>28</v>
      </c>
      <c r="B112" s="79" t="s">
        <v>119</v>
      </c>
      <c r="C112" s="80"/>
      <c r="D112" s="80"/>
      <c r="E112" s="80"/>
      <c r="F112" s="81"/>
      <c r="G112" s="91">
        <f>G77</f>
        <v>0</v>
      </c>
    </row>
    <row r="113">
      <c r="A113" s="49" t="s">
        <v>30</v>
      </c>
      <c r="B113" s="83" t="s">
        <v>88</v>
      </c>
      <c r="C113" s="84"/>
      <c r="D113" s="84"/>
      <c r="E113" s="84"/>
      <c r="F113" s="85"/>
      <c r="G113" s="110">
        <f>G99</f>
        <v>0</v>
      </c>
    </row>
    <row r="114">
      <c r="A114" s="42" t="s">
        <v>33</v>
      </c>
      <c r="B114" s="79" t="s">
        <v>110</v>
      </c>
      <c r="C114" s="80"/>
      <c r="D114" s="80"/>
      <c r="E114" s="80"/>
      <c r="F114" s="81"/>
      <c r="G114" s="91">
        <f>G107</f>
        <v>0</v>
      </c>
    </row>
    <row r="115">
      <c r="A115" s="167" t="s">
        <v>120</v>
      </c>
      <c r="B115" s="168"/>
      <c r="C115" s="168"/>
      <c r="D115" s="168"/>
      <c r="E115" s="168"/>
      <c r="F115" s="169"/>
      <c r="G115" s="41">
        <f>SUM(G110:G114)</f>
        <v>0</v>
      </c>
    </row>
    <row r="116">
      <c r="A116" s="125"/>
      <c r="B116" s="170"/>
      <c r="C116" s="171"/>
      <c r="D116" s="172"/>
      <c r="E116" s="172"/>
      <c r="F116" s="172"/>
      <c r="G116" s="173"/>
    </row>
    <row r="117">
      <c r="A117" s="12" t="s">
        <v>121</v>
      </c>
      <c r="B117" s="13"/>
      <c r="C117" s="13"/>
      <c r="D117" s="13"/>
      <c r="E117" s="13"/>
      <c r="F117" s="13"/>
      <c r="G117" s="14"/>
    </row>
    <row r="118">
      <c r="A118" s="46">
        <v>6</v>
      </c>
      <c r="B118" s="73" t="s">
        <v>122</v>
      </c>
      <c r="C118" s="74"/>
      <c r="D118" s="74"/>
      <c r="E118" s="75"/>
      <c r="F118" s="75" t="s">
        <v>49</v>
      </c>
      <c r="G118" s="76" t="s">
        <v>21</v>
      </c>
    </row>
    <row r="119">
      <c r="A119" s="49" t="s">
        <v>22</v>
      </c>
      <c r="B119" s="83" t="s">
        <v>123</v>
      </c>
      <c r="C119" s="84"/>
      <c r="D119" s="84"/>
      <c r="E119" s="85"/>
      <c r="F119" s="99">
        <v>0</v>
      </c>
      <c r="G119" s="110">
        <f>F119*(SUM(G110:G114))</f>
        <v>0</v>
      </c>
    </row>
    <row r="120">
      <c r="A120" s="42" t="s">
        <v>25</v>
      </c>
      <c r="B120" s="79" t="s">
        <v>124</v>
      </c>
      <c r="C120" s="80"/>
      <c r="D120" s="80"/>
      <c r="E120" s="81"/>
      <c r="F120" s="99">
        <v>0</v>
      </c>
      <c r="G120" s="91">
        <f>F120*(G115+G119)</f>
        <v>0</v>
      </c>
    </row>
    <row r="121">
      <c r="A121" s="129" t="s">
        <v>28</v>
      </c>
      <c r="B121" s="83" t="s">
        <v>125</v>
      </c>
      <c r="C121" s="84"/>
      <c r="D121" s="84"/>
      <c r="E121" s="85"/>
      <c r="F121" s="130">
        <f>SUM(E122:E125)</f>
        <v>0</v>
      </c>
      <c r="G121" s="131">
        <f>TRUNC(G135,2)</f>
        <v>0</v>
      </c>
    </row>
    <row r="122">
      <c r="A122" s="49"/>
      <c r="B122" s="174" t="s">
        <v>126</v>
      </c>
      <c r="C122" s="175"/>
      <c r="D122" s="176" t="s">
        <v>127</v>
      </c>
      <c r="E122" s="99">
        <v>0</v>
      </c>
      <c r="F122" s="86"/>
      <c r="G122" s="110"/>
    </row>
    <row r="123">
      <c r="A123" s="49"/>
      <c r="B123" s="177"/>
      <c r="C123" s="177"/>
      <c r="D123" s="176" t="s">
        <v>128</v>
      </c>
      <c r="E123" s="99">
        <v>0</v>
      </c>
      <c r="F123" s="86"/>
      <c r="G123" s="110"/>
    </row>
    <row r="124">
      <c r="A124" s="49"/>
      <c r="B124" s="140" t="s">
        <v>129</v>
      </c>
      <c r="C124" s="141"/>
      <c r="D124" s="142"/>
      <c r="E124" s="178"/>
      <c r="F124" s="86"/>
      <c r="G124" s="110"/>
    </row>
    <row r="125">
      <c r="A125" s="179"/>
      <c r="B125" s="140" t="s">
        <v>130</v>
      </c>
      <c r="C125" s="142"/>
      <c r="D125" s="176" t="s">
        <v>131</v>
      </c>
      <c r="E125" s="99">
        <v>0</v>
      </c>
      <c r="F125" s="180"/>
      <c r="G125" s="110"/>
    </row>
    <row r="126">
      <c r="A126" s="73" t="s">
        <v>53</v>
      </c>
      <c r="B126" s="74"/>
      <c r="C126" s="74"/>
      <c r="D126" s="74"/>
      <c r="E126" s="74"/>
      <c r="F126" s="75"/>
      <c r="G126" s="76">
        <f>ROUND((G119+G120+G121),2)</f>
        <v>0</v>
      </c>
    </row>
    <row r="127">
      <c r="A127" s="135"/>
      <c r="B127" s="135"/>
      <c r="C127" s="135"/>
      <c r="D127" s="135"/>
      <c r="E127" s="135"/>
      <c r="F127" s="135"/>
      <c r="G127" s="181"/>
    </row>
    <row r="128" hidden="1">
      <c r="A128" s="182" t="s">
        <v>132</v>
      </c>
      <c r="B128" s="183" t="s">
        <v>133</v>
      </c>
      <c r="C128" s="184"/>
      <c r="D128" s="184"/>
      <c r="E128" s="185"/>
      <c r="F128" s="186">
        <f>TRUNC(F121,4)</f>
        <v>0</v>
      </c>
      <c r="G128" s="187"/>
    </row>
    <row r="129" hidden="1">
      <c r="A129" s="188"/>
      <c r="B129" s="189">
        <v>100</v>
      </c>
      <c r="C129" s="184"/>
      <c r="D129" s="184"/>
      <c r="E129" s="185"/>
      <c r="F129" s="184"/>
      <c r="G129" s="190"/>
    </row>
    <row r="130" hidden="1">
      <c r="A130" s="191"/>
      <c r="B130" s="189"/>
      <c r="C130" s="184"/>
      <c r="D130" s="184"/>
      <c r="E130" s="185"/>
      <c r="F130" s="186"/>
      <c r="G130" s="190"/>
    </row>
    <row r="131" hidden="1">
      <c r="A131" s="188" t="s">
        <v>134</v>
      </c>
      <c r="B131" s="183" t="s">
        <v>135</v>
      </c>
      <c r="C131" s="184"/>
      <c r="D131" s="184"/>
      <c r="E131" s="185"/>
      <c r="F131" s="186"/>
      <c r="G131" s="190">
        <f>ROUND(SUM(G115,G119,G120),2)</f>
        <v>0</v>
      </c>
    </row>
    <row r="132" hidden="1">
      <c r="A132" s="188"/>
      <c r="B132" s="189"/>
      <c r="C132" s="184"/>
      <c r="D132" s="184"/>
      <c r="E132" s="185"/>
      <c r="F132" s="186"/>
      <c r="G132" s="190"/>
    </row>
    <row r="133" hidden="1">
      <c r="A133" s="188" t="s">
        <v>136</v>
      </c>
      <c r="B133" s="183" t="s">
        <v>137</v>
      </c>
      <c r="C133" s="184"/>
      <c r="D133" s="184"/>
      <c r="E133" s="185"/>
      <c r="F133" s="186"/>
      <c r="G133" s="190">
        <f>G131/(1-F128)</f>
        <v>0</v>
      </c>
    </row>
    <row r="134" hidden="1">
      <c r="A134" s="188"/>
      <c r="B134" s="189"/>
      <c r="C134" s="184"/>
      <c r="D134" s="184"/>
      <c r="E134" s="185"/>
      <c r="F134" s="186"/>
      <c r="G134" s="190"/>
    </row>
    <row r="135" hidden="1">
      <c r="A135" s="192"/>
      <c r="B135" s="193" t="s">
        <v>138</v>
      </c>
      <c r="C135" s="194"/>
      <c r="D135" s="194"/>
      <c r="E135" s="195"/>
      <c r="F135" s="196"/>
      <c r="G135" s="197">
        <f>TRUNC(G133-G131,2)</f>
        <v>0</v>
      </c>
    </row>
    <row r="136">
      <c r="A136" s="198"/>
      <c r="B136" s="199"/>
      <c r="C136" s="200"/>
      <c r="D136" s="200"/>
      <c r="E136" s="132"/>
      <c r="F136" s="201"/>
      <c r="G136" s="202"/>
    </row>
    <row r="137">
      <c r="A137" s="12" t="s">
        <v>139</v>
      </c>
      <c r="B137" s="13"/>
      <c r="C137" s="13"/>
      <c r="D137" s="13"/>
      <c r="E137" s="13"/>
      <c r="F137" s="13"/>
      <c r="G137" s="14"/>
    </row>
    <row r="138">
      <c r="A138" s="73" t="s">
        <v>140</v>
      </c>
      <c r="B138" s="74"/>
      <c r="C138" s="74"/>
      <c r="D138" s="74"/>
      <c r="E138" s="74"/>
      <c r="F138" s="75"/>
      <c r="G138" s="76" t="s">
        <v>141</v>
      </c>
    </row>
    <row r="139">
      <c r="A139" s="49" t="s">
        <v>22</v>
      </c>
      <c r="B139" s="83" t="s">
        <v>118</v>
      </c>
      <c r="C139" s="84"/>
      <c r="D139" s="84"/>
      <c r="E139" s="84"/>
      <c r="F139" s="85"/>
      <c r="G139" s="110">
        <f t="shared" ref="G139:G143" si="2">G110</f>
        <v>0</v>
      </c>
    </row>
    <row r="140">
      <c r="A140" s="42" t="s">
        <v>25</v>
      </c>
      <c r="B140" s="79" t="s">
        <v>46</v>
      </c>
      <c r="C140" s="80"/>
      <c r="D140" s="80"/>
      <c r="E140" s="80"/>
      <c r="F140" s="81"/>
      <c r="G140" s="91">
        <f t="shared" si="2"/>
        <v>0</v>
      </c>
    </row>
    <row r="141">
      <c r="A141" s="49" t="s">
        <v>28</v>
      </c>
      <c r="B141" s="83" t="s">
        <v>119</v>
      </c>
      <c r="C141" s="84"/>
      <c r="D141" s="84"/>
      <c r="E141" s="84"/>
      <c r="F141" s="85"/>
      <c r="G141" s="110">
        <f t="shared" si="2"/>
        <v>0</v>
      </c>
    </row>
    <row r="142">
      <c r="A142" s="42" t="s">
        <v>30</v>
      </c>
      <c r="B142" s="79" t="s">
        <v>88</v>
      </c>
      <c r="C142" s="80"/>
      <c r="D142" s="80"/>
      <c r="E142" s="80"/>
      <c r="F142" s="81"/>
      <c r="G142" s="91">
        <f t="shared" si="2"/>
        <v>0</v>
      </c>
    </row>
    <row r="143">
      <c r="A143" s="49" t="s">
        <v>33</v>
      </c>
      <c r="B143" s="83" t="s">
        <v>110</v>
      </c>
      <c r="C143" s="84"/>
      <c r="D143" s="84"/>
      <c r="E143" s="84"/>
      <c r="F143" s="85"/>
      <c r="G143" s="110">
        <f t="shared" si="2"/>
        <v>0</v>
      </c>
    </row>
    <row r="144">
      <c r="A144" s="42" t="s">
        <v>37</v>
      </c>
      <c r="B144" s="79" t="s">
        <v>142</v>
      </c>
      <c r="C144" s="80"/>
      <c r="D144" s="80"/>
      <c r="E144" s="80"/>
      <c r="F144" s="81"/>
      <c r="G144" s="91">
        <f>G126</f>
        <v>0</v>
      </c>
    </row>
    <row r="145">
      <c r="A145" s="203" t="s">
        <v>39</v>
      </c>
      <c r="B145" s="204" t="s">
        <v>143</v>
      </c>
      <c r="C145" s="205"/>
      <c r="D145" s="205"/>
      <c r="E145" s="205"/>
      <c r="F145" s="206"/>
      <c r="G145" s="207">
        <f>TRUNC(SUM(G139:G144),2)</f>
        <v>0</v>
      </c>
      <c r="I145" s="208" t="s">
        <v>144</v>
      </c>
      <c r="J145" s="101">
        <f>I77+I47+I36</f>
        <v>0</v>
      </c>
      <c r="K145" s="209">
        <f>IFERROR(J145/G145,0)</f>
        <v>0</v>
      </c>
    </row>
    <row r="146">
      <c r="A146" s="210" t="s">
        <v>41</v>
      </c>
      <c r="B146" s="211" t="s">
        <v>145</v>
      </c>
      <c r="C146" s="212"/>
      <c r="D146" s="212"/>
      <c r="E146" s="212"/>
      <c r="F146" s="213"/>
      <c r="G146" s="214">
        <f>G145*6</f>
        <v>0</v>
      </c>
    </row>
    <row r="148" ht="14.25">
      <c r="G148" s="1"/>
    </row>
    <row r="149" ht="14.25">
      <c r="G149" s="1"/>
    </row>
    <row r="150">
      <c r="G150" s="215"/>
    </row>
    <row r="154">
      <c r="G154" s="216"/>
    </row>
  </sheetData>
  <mergeCells count="14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B16:E16"/>
    <mergeCell ref="F16:G16"/>
    <mergeCell ref="B17:E17"/>
    <mergeCell ref="F17:G17"/>
    <mergeCell ref="A19:G19"/>
    <mergeCell ref="B20:F20"/>
    <mergeCell ref="B21:D21"/>
    <mergeCell ref="B22:D22"/>
    <mergeCell ref="B23:F23"/>
    <mergeCell ref="B24:F24"/>
    <mergeCell ref="B26:F26"/>
    <mergeCell ref="B27:F27"/>
    <mergeCell ref="A29:F29"/>
    <mergeCell ref="A31:G31"/>
    <mergeCell ref="B32:E32"/>
    <mergeCell ref="B33:E33"/>
    <mergeCell ref="B34:E34"/>
    <mergeCell ref="B35:E35"/>
    <mergeCell ref="A36:E36"/>
    <mergeCell ref="B38:E38"/>
    <mergeCell ref="B39:E39"/>
    <mergeCell ref="B40:E40"/>
    <mergeCell ref="B41:E41"/>
    <mergeCell ref="B42:E42"/>
    <mergeCell ref="B43:E43"/>
    <mergeCell ref="B44:E44"/>
    <mergeCell ref="B46:E46"/>
    <mergeCell ref="A47:E47"/>
    <mergeCell ref="A49:G49"/>
    <mergeCell ref="B51:F51"/>
    <mergeCell ref="B52:F52"/>
    <mergeCell ref="B53:F53"/>
    <mergeCell ref="B54:F54"/>
    <mergeCell ref="B55:F55"/>
    <mergeCell ref="B56:F56"/>
    <mergeCell ref="B57:F57"/>
    <mergeCell ref="A58:F58"/>
    <mergeCell ref="A59:G59"/>
    <mergeCell ref="A60:G60"/>
    <mergeCell ref="A61:G61"/>
    <mergeCell ref="A62:F62"/>
    <mergeCell ref="B63:F63"/>
    <mergeCell ref="B64:F64"/>
    <mergeCell ref="B65:F65"/>
    <mergeCell ref="A66:F66"/>
    <mergeCell ref="A68:G68"/>
    <mergeCell ref="A69:F69"/>
    <mergeCell ref="A70:A71"/>
    <mergeCell ref="B70:E70"/>
    <mergeCell ref="F70:F71"/>
    <mergeCell ref="G70:G71"/>
    <mergeCell ref="B71:D71"/>
    <mergeCell ref="B72:E72"/>
    <mergeCell ref="B73:E73"/>
    <mergeCell ref="B74:E74"/>
    <mergeCell ref="B75:E75"/>
    <mergeCell ref="B76:E76"/>
    <mergeCell ref="A77:E77"/>
    <mergeCell ref="A79:G79"/>
    <mergeCell ref="B80:F80"/>
    <mergeCell ref="A81:F81"/>
    <mergeCell ref="B82:E82"/>
    <mergeCell ref="A83:A84"/>
    <mergeCell ref="B83:E83"/>
    <mergeCell ref="F83:F84"/>
    <mergeCell ref="G83:G84"/>
    <mergeCell ref="B84:D84"/>
    <mergeCell ref="A85:A86"/>
    <mergeCell ref="B85:C85"/>
    <mergeCell ref="F85:F86"/>
    <mergeCell ref="G85:G86"/>
    <mergeCell ref="B86:D86"/>
    <mergeCell ref="A87:A88"/>
    <mergeCell ref="B87:C87"/>
    <mergeCell ref="F87:F88"/>
    <mergeCell ref="G87:G88"/>
    <mergeCell ref="B88:D88"/>
    <mergeCell ref="A89:A90"/>
    <mergeCell ref="B89:C89"/>
    <mergeCell ref="F89:F90"/>
    <mergeCell ref="G89:G90"/>
    <mergeCell ref="B90:D90"/>
    <mergeCell ref="B91:E91"/>
    <mergeCell ref="A92:F92"/>
    <mergeCell ref="B93:F93"/>
    <mergeCell ref="B94:F94"/>
    <mergeCell ref="A96:F96"/>
    <mergeCell ref="B97:F97"/>
    <mergeCell ref="B98:F98"/>
    <mergeCell ref="A99:F99"/>
    <mergeCell ref="A101:G101"/>
    <mergeCell ref="B102:F102"/>
    <mergeCell ref="B103:F103"/>
    <mergeCell ref="B104:F104"/>
    <mergeCell ref="B105:F105"/>
    <mergeCell ref="B106:F106"/>
    <mergeCell ref="B107:F107"/>
    <mergeCell ref="A109:F109"/>
    <mergeCell ref="B110:F110"/>
    <mergeCell ref="B111:F111"/>
    <mergeCell ref="B112:F112"/>
    <mergeCell ref="B113:F113"/>
    <mergeCell ref="B114:F114"/>
    <mergeCell ref="A115:F115"/>
    <mergeCell ref="A117:G117"/>
    <mergeCell ref="B118:E118"/>
    <mergeCell ref="B119:E119"/>
    <mergeCell ref="B120:E120"/>
    <mergeCell ref="A121:A125"/>
    <mergeCell ref="B121:E121"/>
    <mergeCell ref="F121:F125"/>
    <mergeCell ref="G121:G125"/>
    <mergeCell ref="B122:C123"/>
    <mergeCell ref="B124:D124"/>
    <mergeCell ref="B125:C125"/>
    <mergeCell ref="A126:F126"/>
    <mergeCell ref="A137:G137"/>
    <mergeCell ref="A138:F138"/>
    <mergeCell ref="B139:F139"/>
    <mergeCell ref="B140:F140"/>
    <mergeCell ref="B141:F141"/>
    <mergeCell ref="B142:F142"/>
    <mergeCell ref="B143:F143"/>
    <mergeCell ref="B144:F144"/>
    <mergeCell ref="B145:F145"/>
    <mergeCell ref="B146:F146"/>
  </mergeCells>
  <printOptions headings="0" gridLines="0"/>
  <pageMargins left="0.51181102362204722" right="0.51181102362204722" top="0.78740157480314954" bottom="0.78740157480314954" header="0.31496062000000014" footer="0.31496062000000014"/>
  <pageSetup paperSize="9" scale="72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I149" activeCellId="0" sqref="I149:K149"/>
    </sheetView>
  </sheetViews>
  <sheetFormatPr defaultRowHeight="14.25"/>
  <cols>
    <col customWidth="1" min="1" max="1" style="1" width="5.42578125"/>
    <col customWidth="1" min="2" max="6" style="1" width="20.7109375"/>
    <col customWidth="1" min="7" max="7" style="1" width="24.42578125"/>
    <col bestFit="1" customWidth="1" min="9" max="9" width="13.85546875"/>
    <col bestFit="1" customWidth="1" min="10" max="10" width="10.140625"/>
    <col bestFit="1" min="11" max="11" width="9.5703125"/>
    <col customWidth="1" min="12" max="12" width="14.42578125"/>
    <col bestFit="1" customWidth="1" min="13" max="13" width="16.42578125"/>
    <col customWidth="1" min="14" max="15" width="14.7109375"/>
  </cols>
  <sheetData>
    <row r="1">
      <c r="A1" s="2" t="s">
        <v>146</v>
      </c>
      <c r="B1" s="3"/>
      <c r="C1" s="3"/>
      <c r="D1" s="3"/>
      <c r="E1" s="3"/>
      <c r="F1" s="3"/>
      <c r="G1" s="4"/>
    </row>
    <row r="2">
      <c r="A2" s="5" t="s">
        <v>147</v>
      </c>
      <c r="B2" s="5"/>
      <c r="C2" s="5"/>
      <c r="D2" s="5"/>
      <c r="E2" s="5"/>
      <c r="F2" s="5"/>
      <c r="G2" s="5"/>
    </row>
    <row r="3">
      <c r="A3" s="6" t="s">
        <v>2</v>
      </c>
      <c r="B3" s="6"/>
      <c r="C3" s="6"/>
      <c r="D3" s="6"/>
      <c r="E3" s="6"/>
      <c r="F3" s="6"/>
      <c r="G3" s="6"/>
    </row>
    <row r="4" ht="29.25" customHeight="1">
      <c r="A4" s="8" t="s">
        <v>3</v>
      </c>
      <c r="B4" s="8"/>
      <c r="C4" s="8"/>
      <c r="D4" s="8"/>
      <c r="E4" s="8"/>
      <c r="F4" s="8"/>
      <c r="G4" s="8"/>
    </row>
    <row r="5">
      <c r="A5" s="9" t="s">
        <v>4</v>
      </c>
      <c r="B5" s="9"/>
      <c r="C5" s="9"/>
      <c r="D5" s="9"/>
      <c r="E5" s="9"/>
      <c r="F5" s="9"/>
      <c r="G5" s="9"/>
    </row>
    <row r="6">
      <c r="A6" s="8" t="s">
        <v>5</v>
      </c>
      <c r="B6" s="8"/>
      <c r="C6" s="8"/>
      <c r="D6" s="8"/>
      <c r="E6" s="8"/>
      <c r="F6" s="8"/>
      <c r="G6" s="8"/>
    </row>
    <row r="7">
      <c r="A7" s="9" t="s">
        <v>6</v>
      </c>
      <c r="B7" s="9"/>
      <c r="C7" s="9"/>
      <c r="D7" s="9"/>
      <c r="E7" s="9"/>
      <c r="F7" s="9"/>
      <c r="G7" s="9"/>
    </row>
    <row r="8">
      <c r="A8" s="8" t="s">
        <v>148</v>
      </c>
      <c r="B8" s="8"/>
      <c r="C8" s="8"/>
      <c r="D8" s="8"/>
      <c r="E8" s="8"/>
      <c r="F8" s="8"/>
      <c r="G8" s="8"/>
    </row>
    <row r="9">
      <c r="A9" s="10"/>
      <c r="B9" s="11"/>
      <c r="C9" s="11"/>
      <c r="D9" s="11"/>
      <c r="E9" s="11"/>
      <c r="F9" s="11"/>
      <c r="G9" s="11"/>
    </row>
    <row r="10">
      <c r="A10" s="12" t="s">
        <v>8</v>
      </c>
      <c r="B10" s="13"/>
      <c r="C10" s="13"/>
      <c r="D10" s="13"/>
      <c r="E10" s="13"/>
      <c r="F10" s="13"/>
      <c r="G10" s="14"/>
    </row>
    <row r="11">
      <c r="A11" s="15">
        <v>1</v>
      </c>
      <c r="B11" s="16" t="s">
        <v>9</v>
      </c>
      <c r="C11" s="17"/>
      <c r="D11" s="17"/>
      <c r="E11" s="18"/>
      <c r="F11" s="19" t="s">
        <v>10</v>
      </c>
      <c r="G11" s="20"/>
    </row>
    <row r="12">
      <c r="A12" s="21">
        <v>2</v>
      </c>
      <c r="B12" s="22" t="s">
        <v>11</v>
      </c>
      <c r="C12" s="23"/>
      <c r="D12" s="23"/>
      <c r="E12" s="24"/>
      <c r="F12" s="12" t="s">
        <v>12</v>
      </c>
      <c r="G12" s="14"/>
    </row>
    <row r="13">
      <c r="A13" s="15">
        <v>3</v>
      </c>
      <c r="B13" s="16" t="s">
        <v>13</v>
      </c>
      <c r="C13" s="17"/>
      <c r="D13" s="17"/>
      <c r="E13" s="18"/>
      <c r="F13" s="19"/>
      <c r="G13" s="20"/>
    </row>
    <row r="14">
      <c r="A14" s="21">
        <v>4</v>
      </c>
      <c r="B14" s="22" t="s">
        <v>14</v>
      </c>
      <c r="C14" s="23"/>
      <c r="D14" s="23"/>
      <c r="E14" s="24"/>
      <c r="F14" s="26" t="s">
        <v>149</v>
      </c>
      <c r="G14" s="27"/>
    </row>
    <row r="15">
      <c r="A15" s="15">
        <v>5</v>
      </c>
      <c r="B15" s="16" t="s">
        <v>15</v>
      </c>
      <c r="C15" s="17"/>
      <c r="D15" s="17"/>
      <c r="E15" s="18"/>
      <c r="F15" s="19"/>
      <c r="G15" s="20"/>
    </row>
    <row r="16">
      <c r="A16" s="21">
        <v>6</v>
      </c>
      <c r="B16" s="22" t="s">
        <v>16</v>
      </c>
      <c r="C16" s="23"/>
      <c r="D16" s="23"/>
      <c r="E16" s="24"/>
      <c r="F16" s="28">
        <v>12</v>
      </c>
      <c r="G16" s="29"/>
    </row>
    <row r="17">
      <c r="A17" s="15">
        <v>7</v>
      </c>
      <c r="B17" s="16" t="s">
        <v>17</v>
      </c>
      <c r="C17" s="17"/>
      <c r="D17" s="17"/>
      <c r="E17" s="17"/>
      <c r="F17" s="30"/>
      <c r="G17" s="31"/>
    </row>
    <row r="18">
      <c r="A18" s="32"/>
      <c r="B18" s="23"/>
      <c r="C18" s="33"/>
      <c r="D18" s="33"/>
      <c r="E18" s="33"/>
      <c r="F18" s="34"/>
      <c r="G18" s="35"/>
    </row>
    <row r="19">
      <c r="A19" s="19" t="s">
        <v>18</v>
      </c>
      <c r="B19" s="36"/>
      <c r="C19" s="36"/>
      <c r="D19" s="36"/>
      <c r="E19" s="36"/>
      <c r="F19" s="36"/>
      <c r="G19" s="20"/>
    </row>
    <row r="20">
      <c r="A20" s="37" t="s">
        <v>19</v>
      </c>
      <c r="B20" s="38" t="s">
        <v>20</v>
      </c>
      <c r="C20" s="39"/>
      <c r="D20" s="39"/>
      <c r="E20" s="39"/>
      <c r="F20" s="40"/>
      <c r="G20" s="41" t="s">
        <v>21</v>
      </c>
    </row>
    <row r="21">
      <c r="A21" s="42" t="s">
        <v>22</v>
      </c>
      <c r="B21" s="43" t="s">
        <v>23</v>
      </c>
      <c r="C21" s="44"/>
      <c r="D21" s="45"/>
      <c r="E21" s="46" t="s">
        <v>24</v>
      </c>
      <c r="F21" s="47"/>
      <c r="G21" s="48"/>
      <c r="I21" s="217"/>
    </row>
    <row r="22">
      <c r="A22" s="49" t="s">
        <v>25</v>
      </c>
      <c r="B22" s="50" t="s">
        <v>26</v>
      </c>
      <c r="C22" s="51"/>
      <c r="D22" s="52"/>
      <c r="E22" s="37" t="s">
        <v>27</v>
      </c>
      <c r="F22" s="53">
        <v>0</v>
      </c>
      <c r="G22" s="54">
        <f>1302*F22</f>
        <v>0</v>
      </c>
      <c r="I22" s="217"/>
      <c r="J22" s="217"/>
      <c r="K22" s="217"/>
    </row>
    <row r="23">
      <c r="A23" s="42" t="s">
        <v>28</v>
      </c>
      <c r="B23" s="43" t="s">
        <v>29</v>
      </c>
      <c r="C23" s="44"/>
      <c r="D23" s="44"/>
      <c r="E23" s="44"/>
      <c r="F23" s="45"/>
      <c r="G23" s="218">
        <v>0</v>
      </c>
      <c r="J23" s="217"/>
    </row>
    <row r="24">
      <c r="A24" s="49" t="s">
        <v>30</v>
      </c>
      <c r="B24" s="56" t="s">
        <v>31</v>
      </c>
      <c r="C24" s="57"/>
      <c r="D24" s="57"/>
      <c r="E24" s="57"/>
      <c r="F24" s="57"/>
      <c r="G24" s="219">
        <f>(7*F21)*(F28*0.2)</f>
        <v>0</v>
      </c>
      <c r="L24" s="220"/>
      <c r="M24" s="220"/>
    </row>
    <row r="25">
      <c r="A25" s="42" t="s">
        <v>33</v>
      </c>
      <c r="B25" s="59" t="s">
        <v>34</v>
      </c>
      <c r="C25" s="60" t="s">
        <v>35</v>
      </c>
      <c r="D25" s="221">
        <f>7*1.142857</f>
        <v>7.9999989999999999</v>
      </c>
      <c r="E25" s="60" t="s">
        <v>36</v>
      </c>
      <c r="F25" s="222">
        <f>(D25-7)*F21</f>
        <v>0</v>
      </c>
      <c r="G25" s="223">
        <f>F25*(F28*1.2)</f>
        <v>0</v>
      </c>
      <c r="I25" s="224"/>
      <c r="J25" s="224"/>
      <c r="K25" s="225"/>
      <c r="L25" s="225"/>
      <c r="M25" s="225"/>
      <c r="N25" s="224"/>
      <c r="O25" s="226"/>
    </row>
    <row r="26">
      <c r="A26" s="49" t="s">
        <v>37</v>
      </c>
      <c r="B26" s="62" t="s">
        <v>38</v>
      </c>
      <c r="C26" s="63"/>
      <c r="D26" s="63"/>
      <c r="E26" s="63"/>
      <c r="F26" s="64"/>
      <c r="G26" s="227">
        <v>0</v>
      </c>
      <c r="K26" s="25"/>
      <c r="L26" s="228"/>
      <c r="M26" s="228"/>
      <c r="N26" s="229"/>
      <c r="O26" s="230"/>
    </row>
    <row r="27">
      <c r="A27" s="42" t="s">
        <v>39</v>
      </c>
      <c r="B27" s="65" t="s">
        <v>40</v>
      </c>
      <c r="C27" s="66"/>
      <c r="D27" s="66"/>
      <c r="E27" s="66"/>
      <c r="F27" s="67"/>
      <c r="G27" s="55">
        <v>0</v>
      </c>
      <c r="K27" s="25"/>
      <c r="L27" s="25"/>
      <c r="M27" s="228"/>
      <c r="O27" s="231"/>
    </row>
    <row r="28">
      <c r="A28" s="49" t="s">
        <v>41</v>
      </c>
      <c r="B28" s="68" t="s">
        <v>42</v>
      </c>
      <c r="C28" s="69" t="s">
        <v>43</v>
      </c>
      <c r="D28" s="70">
        <v>0</v>
      </c>
      <c r="E28" s="69" t="s">
        <v>44</v>
      </c>
      <c r="F28" s="71">
        <f>G21/220</f>
        <v>0</v>
      </c>
      <c r="G28" s="72">
        <f>TRUNC(F28*D28,2)</f>
        <v>0</v>
      </c>
    </row>
    <row r="29">
      <c r="A29" s="73" t="s">
        <v>45</v>
      </c>
      <c r="B29" s="74"/>
      <c r="C29" s="74"/>
      <c r="D29" s="74"/>
      <c r="E29" s="74"/>
      <c r="F29" s="75"/>
      <c r="G29" s="76">
        <f>SUM(G21:G28)</f>
        <v>0</v>
      </c>
    </row>
    <row r="30">
      <c r="A30" s="32"/>
      <c r="B30" s="32"/>
      <c r="C30" s="77"/>
      <c r="D30" s="77"/>
      <c r="E30" s="77"/>
      <c r="F30" s="77"/>
      <c r="G30" s="78"/>
    </row>
    <row r="31">
      <c r="A31" s="19" t="s">
        <v>46</v>
      </c>
      <c r="B31" s="36"/>
      <c r="C31" s="36"/>
      <c r="D31" s="36"/>
      <c r="E31" s="36"/>
      <c r="F31" s="36"/>
      <c r="G31" s="20"/>
    </row>
    <row r="32">
      <c r="A32" s="37" t="s">
        <v>47</v>
      </c>
      <c r="B32" s="38" t="s">
        <v>48</v>
      </c>
      <c r="C32" s="39"/>
      <c r="D32" s="39"/>
      <c r="E32" s="40"/>
      <c r="F32" s="37" t="s">
        <v>49</v>
      </c>
      <c r="G32" s="41" t="s">
        <v>50</v>
      </c>
    </row>
    <row r="33">
      <c r="A33" s="42" t="s">
        <v>22</v>
      </c>
      <c r="B33" s="79" t="s">
        <v>51</v>
      </c>
      <c r="C33" s="80"/>
      <c r="D33" s="80"/>
      <c r="E33" s="81"/>
      <c r="F33" s="82">
        <v>8.3299999999999999e-002</v>
      </c>
      <c r="G33" s="55">
        <f>G29*F33</f>
        <v>0</v>
      </c>
    </row>
    <row r="34">
      <c r="A34" s="49" t="s">
        <v>25</v>
      </c>
      <c r="B34" s="83" t="s">
        <v>52</v>
      </c>
      <c r="C34" s="84"/>
      <c r="D34" s="84"/>
      <c r="E34" s="85"/>
      <c r="F34" s="86">
        <v>0.121</v>
      </c>
      <c r="G34" s="54">
        <f>G29*F34</f>
        <v>0</v>
      </c>
    </row>
    <row r="35">
      <c r="A35" s="42"/>
      <c r="B35" s="79"/>
      <c r="C35" s="80"/>
      <c r="D35" s="80"/>
      <c r="E35" s="81"/>
      <c r="F35" s="82"/>
      <c r="G35" s="55"/>
      <c r="K35" s="232"/>
    </row>
    <row r="36">
      <c r="A36" s="38" t="s">
        <v>53</v>
      </c>
      <c r="B36" s="39"/>
      <c r="C36" s="39"/>
      <c r="D36" s="39"/>
      <c r="E36" s="40"/>
      <c r="F36" s="87">
        <f>F33+F34</f>
        <v>0.20429999999999998</v>
      </c>
      <c r="G36" s="41">
        <f>SUM(G33:G34)</f>
        <v>0</v>
      </c>
      <c r="I36" s="88">
        <f>G36</f>
        <v>0</v>
      </c>
      <c r="K36" s="233"/>
      <c r="L36" s="234"/>
      <c r="M36" s="234"/>
      <c r="N36" s="234"/>
      <c r="O36" s="234"/>
    </row>
    <row r="37">
      <c r="A37" s="80"/>
      <c r="B37" s="74"/>
      <c r="C37" s="74"/>
      <c r="D37" s="74"/>
      <c r="E37" s="74"/>
      <c r="F37" s="89"/>
      <c r="G37" s="90"/>
      <c r="L37" s="235"/>
      <c r="M37" s="236"/>
      <c r="N37" s="237"/>
      <c r="O37" s="236"/>
    </row>
    <row r="38">
      <c r="A38" s="37" t="s">
        <v>54</v>
      </c>
      <c r="B38" s="38" t="s">
        <v>55</v>
      </c>
      <c r="C38" s="39"/>
      <c r="D38" s="39"/>
      <c r="E38" s="40"/>
      <c r="F38" s="37" t="s">
        <v>49</v>
      </c>
      <c r="G38" s="41" t="s">
        <v>50</v>
      </c>
      <c r="L38" s="238"/>
      <c r="M38" s="238"/>
      <c r="N38" s="238"/>
      <c r="O38" s="238"/>
    </row>
    <row r="39">
      <c r="A39" s="42" t="s">
        <v>22</v>
      </c>
      <c r="B39" s="79" t="s">
        <v>56</v>
      </c>
      <c r="C39" s="80"/>
      <c r="D39" s="80"/>
      <c r="E39" s="81"/>
      <c r="F39" s="82">
        <v>0.20000000000000001</v>
      </c>
      <c r="G39" s="91">
        <f t="shared" ref="G39:G46" si="3">ROUND(F39*($G$29+$G$36),2)</f>
        <v>0</v>
      </c>
      <c r="I39" s="92">
        <f t="shared" ref="I39:I46" si="4">$I$36*F39</f>
        <v>0</v>
      </c>
      <c r="L39" s="238"/>
      <c r="M39" s="238"/>
      <c r="N39" s="238"/>
      <c r="O39" s="238"/>
    </row>
    <row r="40">
      <c r="A40" s="49" t="s">
        <v>25</v>
      </c>
      <c r="B40" s="83" t="s">
        <v>57</v>
      </c>
      <c r="C40" s="84"/>
      <c r="D40" s="84"/>
      <c r="E40" s="85"/>
      <c r="F40" s="86">
        <v>1.4999999999999999e-002</v>
      </c>
      <c r="G40" s="110">
        <f t="shared" si="3"/>
        <v>0</v>
      </c>
      <c r="I40" s="92">
        <f t="shared" si="4"/>
        <v>0</v>
      </c>
      <c r="L40" s="239"/>
      <c r="M40" s="239"/>
      <c r="N40" s="239"/>
      <c r="O40" s="239"/>
    </row>
    <row r="41">
      <c r="A41" s="42" t="s">
        <v>28</v>
      </c>
      <c r="B41" s="79" t="s">
        <v>58</v>
      </c>
      <c r="C41" s="80"/>
      <c r="D41" s="80"/>
      <c r="E41" s="81"/>
      <c r="F41" s="82">
        <v>1.e-002</v>
      </c>
      <c r="G41" s="91">
        <f t="shared" si="3"/>
        <v>0</v>
      </c>
      <c r="I41" s="92">
        <f t="shared" si="4"/>
        <v>0</v>
      </c>
      <c r="L41" s="239"/>
      <c r="M41" s="239"/>
      <c r="N41" s="239"/>
      <c r="O41" s="239"/>
    </row>
    <row r="42">
      <c r="A42" s="49" t="s">
        <v>30</v>
      </c>
      <c r="B42" s="83" t="s">
        <v>59</v>
      </c>
      <c r="C42" s="84"/>
      <c r="D42" s="84"/>
      <c r="E42" s="85"/>
      <c r="F42" s="86">
        <v>2.e-003</v>
      </c>
      <c r="G42" s="110">
        <f t="shared" si="3"/>
        <v>0</v>
      </c>
      <c r="I42" s="92">
        <f t="shared" si="4"/>
        <v>0</v>
      </c>
    </row>
    <row r="43">
      <c r="A43" s="42" t="s">
        <v>33</v>
      </c>
      <c r="B43" s="79" t="s">
        <v>60</v>
      </c>
      <c r="C43" s="80"/>
      <c r="D43" s="80"/>
      <c r="E43" s="81"/>
      <c r="F43" s="82">
        <v>2.5000000000000001e-002</v>
      </c>
      <c r="G43" s="91">
        <f t="shared" si="3"/>
        <v>0</v>
      </c>
      <c r="I43" s="92">
        <f t="shared" si="4"/>
        <v>0</v>
      </c>
    </row>
    <row r="44">
      <c r="A44" s="49" t="s">
        <v>37</v>
      </c>
      <c r="B44" s="83" t="s">
        <v>61</v>
      </c>
      <c r="C44" s="84"/>
      <c r="D44" s="84"/>
      <c r="E44" s="85"/>
      <c r="F44" s="86">
        <v>8.0000000000000002e-002</v>
      </c>
      <c r="G44" s="110">
        <f t="shared" si="3"/>
        <v>0</v>
      </c>
      <c r="I44" s="92">
        <f t="shared" si="4"/>
        <v>0</v>
      </c>
    </row>
    <row r="45">
      <c r="A45" s="42" t="s">
        <v>39</v>
      </c>
      <c r="B45" s="97" t="s">
        <v>62</v>
      </c>
      <c r="C45" s="98">
        <v>0</v>
      </c>
      <c r="D45" s="97" t="s">
        <v>63</v>
      </c>
      <c r="E45" s="99">
        <v>0</v>
      </c>
      <c r="F45" s="82">
        <f>E45*C45</f>
        <v>0</v>
      </c>
      <c r="G45" s="91">
        <f t="shared" si="3"/>
        <v>0</v>
      </c>
      <c r="I45" s="92">
        <f t="shared" si="4"/>
        <v>0</v>
      </c>
    </row>
    <row r="46">
      <c r="A46" s="49" t="s">
        <v>41</v>
      </c>
      <c r="B46" s="83" t="s">
        <v>64</v>
      </c>
      <c r="C46" s="84"/>
      <c r="D46" s="84"/>
      <c r="E46" s="85"/>
      <c r="F46" s="86">
        <v>6.0000000000000001e-003</v>
      </c>
      <c r="G46" s="110">
        <f t="shared" si="3"/>
        <v>0</v>
      </c>
      <c r="I46" s="92">
        <f t="shared" si="4"/>
        <v>0</v>
      </c>
    </row>
    <row r="47">
      <c r="A47" s="73" t="s">
        <v>53</v>
      </c>
      <c r="B47" s="74"/>
      <c r="C47" s="74"/>
      <c r="D47" s="74"/>
      <c r="E47" s="75"/>
      <c r="F47" s="100">
        <f>SUM(F39:F46)</f>
        <v>0.33800000000000008</v>
      </c>
      <c r="G47" s="76">
        <f>SUM(G39:G46)</f>
        <v>0</v>
      </c>
      <c r="I47" s="101">
        <f>SUM(I39:I46)</f>
        <v>0</v>
      </c>
    </row>
    <row r="48">
      <c r="A48" s="102"/>
      <c r="B48" s="102"/>
      <c r="C48" s="102"/>
      <c r="D48" s="102"/>
      <c r="E48" s="102"/>
      <c r="F48" s="103"/>
      <c r="G48" s="104"/>
    </row>
    <row r="49">
      <c r="A49" s="240" t="s">
        <v>65</v>
      </c>
      <c r="B49" s="240"/>
      <c r="C49" s="240"/>
      <c r="D49" s="240"/>
      <c r="E49" s="240"/>
      <c r="F49" s="240"/>
      <c r="G49" s="240"/>
    </row>
    <row r="50">
      <c r="A50" s="106"/>
      <c r="B50" s="107"/>
      <c r="C50" s="106"/>
      <c r="D50" s="106"/>
      <c r="E50" s="106"/>
      <c r="F50" s="106"/>
      <c r="G50" s="108"/>
    </row>
    <row r="51">
      <c r="A51" s="46" t="s">
        <v>66</v>
      </c>
      <c r="B51" s="73" t="s">
        <v>67</v>
      </c>
      <c r="C51" s="74"/>
      <c r="D51" s="74"/>
      <c r="E51" s="74"/>
      <c r="F51" s="75"/>
      <c r="G51" s="76" t="s">
        <v>50</v>
      </c>
    </row>
    <row r="52">
      <c r="A52" s="49" t="s">
        <v>22</v>
      </c>
      <c r="B52" s="83" t="s">
        <v>150</v>
      </c>
      <c r="C52" s="84"/>
      <c r="D52" s="84"/>
      <c r="E52" s="84"/>
      <c r="F52" s="85"/>
      <c r="G52" s="109">
        <v>0</v>
      </c>
    </row>
    <row r="53">
      <c r="A53" s="42" t="s">
        <v>25</v>
      </c>
      <c r="B53" s="79" t="s">
        <v>69</v>
      </c>
      <c r="C53" s="80"/>
      <c r="D53" s="80"/>
      <c r="E53" s="80"/>
      <c r="F53" s="81"/>
      <c r="G53" s="91">
        <v>0</v>
      </c>
    </row>
    <row r="54">
      <c r="A54" s="49" t="s">
        <v>28</v>
      </c>
      <c r="B54" s="83" t="s">
        <v>70</v>
      </c>
      <c r="C54" s="84"/>
      <c r="D54" s="84"/>
      <c r="E54" s="84"/>
      <c r="F54" s="85"/>
      <c r="G54" s="110">
        <v>0</v>
      </c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</row>
    <row r="55">
      <c r="A55" s="42" t="s">
        <v>30</v>
      </c>
      <c r="B55" s="79" t="s">
        <v>151</v>
      </c>
      <c r="C55" s="80"/>
      <c r="D55" s="80"/>
      <c r="E55" s="80"/>
      <c r="F55" s="81"/>
      <c r="G55" s="91">
        <v>0</v>
      </c>
    </row>
    <row r="56">
      <c r="A56" s="49" t="s">
        <v>33</v>
      </c>
      <c r="B56" s="83" t="s">
        <v>72</v>
      </c>
      <c r="C56" s="84"/>
      <c r="D56" s="84"/>
      <c r="E56" s="84"/>
      <c r="F56" s="85"/>
      <c r="G56" s="110">
        <v>0</v>
      </c>
    </row>
    <row r="57">
      <c r="A57" s="42" t="s">
        <v>37</v>
      </c>
      <c r="B57" s="79" t="s">
        <v>73</v>
      </c>
      <c r="C57" s="80"/>
      <c r="D57" s="80"/>
      <c r="E57" s="80"/>
      <c r="F57" s="81"/>
      <c r="G57" s="91">
        <v>0</v>
      </c>
    </row>
    <row r="58">
      <c r="A58" s="38" t="s">
        <v>74</v>
      </c>
      <c r="B58" s="39"/>
      <c r="C58" s="39"/>
      <c r="D58" s="39"/>
      <c r="E58" s="39"/>
      <c r="F58" s="40"/>
      <c r="G58" s="41">
        <f>SUM(G52:G57)</f>
        <v>0</v>
      </c>
    </row>
    <row r="59">
      <c r="A59" s="112"/>
      <c r="B59" s="112"/>
      <c r="C59" s="112"/>
      <c r="D59" s="112"/>
      <c r="E59" s="112"/>
      <c r="F59" s="112"/>
      <c r="G59" s="241"/>
    </row>
    <row r="60">
      <c r="A60" s="113" t="s">
        <v>75</v>
      </c>
      <c r="B60" s="113"/>
      <c r="C60" s="113"/>
      <c r="D60" s="113"/>
      <c r="E60" s="113"/>
      <c r="F60" s="113"/>
      <c r="G60" s="113"/>
    </row>
    <row r="61">
      <c r="A61" s="242"/>
      <c r="B61" s="243"/>
      <c r="C61" s="244"/>
      <c r="D61" s="245"/>
      <c r="E61" s="245"/>
      <c r="F61" s="245"/>
      <c r="G61" s="246"/>
    </row>
    <row r="62">
      <c r="A62" s="38" t="s">
        <v>76</v>
      </c>
      <c r="B62" s="39"/>
      <c r="C62" s="39"/>
      <c r="D62" s="39"/>
      <c r="E62" s="39"/>
      <c r="F62" s="40"/>
      <c r="G62" s="41" t="s">
        <v>50</v>
      </c>
    </row>
    <row r="63">
      <c r="A63" s="115" t="s">
        <v>47</v>
      </c>
      <c r="B63" s="116" t="s">
        <v>48</v>
      </c>
      <c r="C63" s="117"/>
      <c r="D63" s="117"/>
      <c r="E63" s="117"/>
      <c r="F63" s="118"/>
      <c r="G63" s="119">
        <f>G36</f>
        <v>0</v>
      </c>
    </row>
    <row r="64">
      <c r="A64" s="120" t="s">
        <v>54</v>
      </c>
      <c r="B64" s="121" t="s">
        <v>77</v>
      </c>
      <c r="C64" s="122"/>
      <c r="D64" s="122"/>
      <c r="E64" s="122"/>
      <c r="F64" s="123"/>
      <c r="G64" s="124">
        <f>G47</f>
        <v>0</v>
      </c>
    </row>
    <row r="65">
      <c r="A65" s="115" t="s">
        <v>66</v>
      </c>
      <c r="B65" s="116" t="s">
        <v>67</v>
      </c>
      <c r="C65" s="117"/>
      <c r="D65" s="117"/>
      <c r="E65" s="117"/>
      <c r="F65" s="118"/>
      <c r="G65" s="119">
        <f>G58</f>
        <v>0</v>
      </c>
    </row>
    <row r="66">
      <c r="A66" s="38" t="s">
        <v>78</v>
      </c>
      <c r="B66" s="39"/>
      <c r="C66" s="39"/>
      <c r="D66" s="39"/>
      <c r="E66" s="39"/>
      <c r="F66" s="40"/>
      <c r="G66" s="41">
        <f>SUM(G63:G65)</f>
        <v>0</v>
      </c>
    </row>
    <row r="67">
      <c r="A67" s="125"/>
      <c r="B67" s="117"/>
      <c r="C67" s="126"/>
      <c r="D67" s="127"/>
      <c r="E67" s="127"/>
      <c r="F67" s="127"/>
      <c r="G67" s="128"/>
    </row>
    <row r="68">
      <c r="A68" s="12" t="s">
        <v>79</v>
      </c>
      <c r="B68" s="13"/>
      <c r="C68" s="13"/>
      <c r="D68" s="13"/>
      <c r="E68" s="13"/>
      <c r="F68" s="13"/>
      <c r="G68" s="14"/>
    </row>
    <row r="69">
      <c r="A69" s="73" t="s">
        <v>80</v>
      </c>
      <c r="B69" s="74"/>
      <c r="C69" s="74"/>
      <c r="D69" s="74"/>
      <c r="E69" s="74"/>
      <c r="F69" s="75"/>
      <c r="G69" s="76" t="s">
        <v>21</v>
      </c>
    </row>
    <row r="70">
      <c r="A70" s="129" t="s">
        <v>22</v>
      </c>
      <c r="B70" s="83" t="s">
        <v>81</v>
      </c>
      <c r="C70" s="84"/>
      <c r="D70" s="84"/>
      <c r="E70" s="85"/>
      <c r="F70" s="130">
        <v>0</v>
      </c>
      <c r="G70" s="131">
        <f>ROUND(F70*G29,2)</f>
        <v>0</v>
      </c>
    </row>
    <row r="71">
      <c r="A71" s="49"/>
      <c r="B71" s="83" t="s">
        <v>82</v>
      </c>
      <c r="C71" s="84"/>
      <c r="D71" s="85"/>
      <c r="E71" s="99">
        <v>0</v>
      </c>
      <c r="F71" s="86"/>
      <c r="G71" s="110"/>
    </row>
    <row r="72">
      <c r="A72" s="42" t="s">
        <v>25</v>
      </c>
      <c r="B72" s="79" t="s">
        <v>83</v>
      </c>
      <c r="C72" s="80"/>
      <c r="D72" s="80"/>
      <c r="E72" s="81"/>
      <c r="F72" s="82">
        <v>0</v>
      </c>
      <c r="G72" s="91">
        <f>ROUND(F72*G29,2)</f>
        <v>0</v>
      </c>
    </row>
    <row r="73">
      <c r="A73" s="49" t="s">
        <v>28</v>
      </c>
      <c r="B73" s="83" t="s">
        <v>84</v>
      </c>
      <c r="C73" s="84"/>
      <c r="D73" s="84"/>
      <c r="E73" s="85"/>
      <c r="F73" s="86">
        <v>0</v>
      </c>
      <c r="G73" s="110">
        <f>ROUND(F73*G29,2)</f>
        <v>0</v>
      </c>
    </row>
    <row r="74">
      <c r="A74" s="42" t="s">
        <v>30</v>
      </c>
      <c r="B74" s="79" t="s">
        <v>85</v>
      </c>
      <c r="C74" s="80"/>
      <c r="D74" s="80"/>
      <c r="E74" s="81"/>
      <c r="F74" s="82">
        <v>0</v>
      </c>
      <c r="G74" s="91">
        <f>ROUND(F74*G29,2)</f>
        <v>0</v>
      </c>
    </row>
    <row r="75">
      <c r="A75" s="49" t="s">
        <v>33</v>
      </c>
      <c r="B75" s="83" t="s">
        <v>86</v>
      </c>
      <c r="C75" s="84"/>
      <c r="D75" s="84"/>
      <c r="E75" s="85"/>
      <c r="F75" s="86">
        <v>0</v>
      </c>
      <c r="G75" s="110">
        <f>ROUND(F75*G29,2)</f>
        <v>0</v>
      </c>
    </row>
    <row r="76">
      <c r="A76" s="42" t="s">
        <v>37</v>
      </c>
      <c r="B76" s="79" t="s">
        <v>87</v>
      </c>
      <c r="C76" s="80"/>
      <c r="D76" s="80"/>
      <c r="E76" s="81"/>
      <c r="F76" s="82">
        <v>0</v>
      </c>
      <c r="G76" s="91">
        <f>ROUND(F76*G29,2)</f>
        <v>0</v>
      </c>
    </row>
    <row r="77">
      <c r="A77" s="38" t="s">
        <v>53</v>
      </c>
      <c r="B77" s="39"/>
      <c r="C77" s="39"/>
      <c r="D77" s="39"/>
      <c r="E77" s="40"/>
      <c r="F77" s="87">
        <f>SUM(F70:F76)</f>
        <v>0</v>
      </c>
      <c r="G77" s="41">
        <f>SUM(G70:G76)</f>
        <v>0</v>
      </c>
      <c r="I77" s="88">
        <f>G77</f>
        <v>0</v>
      </c>
    </row>
    <row r="78">
      <c r="A78" s="125"/>
      <c r="B78" s="125"/>
      <c r="C78" s="132"/>
      <c r="D78" s="132"/>
      <c r="E78" s="132"/>
      <c r="F78" s="132"/>
      <c r="G78" s="133"/>
    </row>
    <row r="79">
      <c r="A79" s="12" t="s">
        <v>88</v>
      </c>
      <c r="B79" s="13"/>
      <c r="C79" s="13"/>
      <c r="D79" s="13"/>
      <c r="E79" s="13"/>
      <c r="F79" s="13"/>
      <c r="G79" s="14"/>
    </row>
    <row r="80" ht="28.5" customHeight="1">
      <c r="A80" s="46" t="s">
        <v>89</v>
      </c>
      <c r="B80" s="73" t="s">
        <v>90</v>
      </c>
      <c r="C80" s="74"/>
      <c r="D80" s="74"/>
      <c r="E80" s="74"/>
      <c r="F80" s="75"/>
      <c r="G80" s="76" t="s">
        <v>50</v>
      </c>
    </row>
    <row r="81" ht="28.5" customHeight="1">
      <c r="A81" s="134" t="s">
        <v>91</v>
      </c>
      <c r="B81" s="135"/>
      <c r="C81" s="135"/>
      <c r="D81" s="135"/>
      <c r="E81" s="135"/>
      <c r="F81" s="136"/>
      <c r="G81" s="110">
        <f>G29+G33+G34+G57</f>
        <v>0</v>
      </c>
    </row>
    <row r="82" ht="14.25" customHeight="1">
      <c r="A82" s="42" t="s">
        <v>22</v>
      </c>
      <c r="B82" s="137" t="s">
        <v>92</v>
      </c>
      <c r="C82" s="138"/>
      <c r="D82" s="138"/>
      <c r="E82" s="139"/>
      <c r="F82" s="82">
        <v>0</v>
      </c>
      <c r="G82" s="91">
        <f>ROUND(F81*G29,2)</f>
        <v>0</v>
      </c>
    </row>
    <row r="83" ht="14.25" customHeight="1">
      <c r="A83" s="129" t="s">
        <v>25</v>
      </c>
      <c r="B83" s="140" t="s">
        <v>93</v>
      </c>
      <c r="C83" s="141"/>
      <c r="D83" s="141"/>
      <c r="E83" s="142"/>
      <c r="F83" s="130">
        <f>E84/30/12</f>
        <v>0</v>
      </c>
      <c r="G83" s="131">
        <f>ROUND(G81*F83,2)</f>
        <v>0</v>
      </c>
    </row>
    <row r="84" ht="14.25" customHeight="1">
      <c r="A84" s="49"/>
      <c r="B84" s="83" t="s">
        <v>94</v>
      </c>
      <c r="C84" s="84"/>
      <c r="D84" s="85"/>
      <c r="E84" s="143">
        <v>0</v>
      </c>
      <c r="F84" s="86"/>
      <c r="G84" s="110"/>
    </row>
    <row r="85">
      <c r="A85" s="144" t="s">
        <v>28</v>
      </c>
      <c r="B85" s="145" t="s">
        <v>95</v>
      </c>
      <c r="C85" s="146"/>
      <c r="D85" s="97" t="s">
        <v>96</v>
      </c>
      <c r="E85" s="143">
        <v>0</v>
      </c>
      <c r="F85" s="154">
        <f>((E85/30)/12)*(E86/2)</f>
        <v>0</v>
      </c>
      <c r="G85" s="148">
        <f>ROUND(G81*F85,2)</f>
        <v>0</v>
      </c>
    </row>
    <row r="86">
      <c r="A86" s="42"/>
      <c r="B86" s="79" t="s">
        <v>97</v>
      </c>
      <c r="C86" s="80"/>
      <c r="D86" s="81"/>
      <c r="E86" s="149">
        <v>0</v>
      </c>
      <c r="F86" s="82">
        <f>((E86/30)/12)*E83</f>
        <v>0</v>
      </c>
      <c r="G86" s="91"/>
    </row>
    <row r="87">
      <c r="A87" s="129" t="s">
        <v>30</v>
      </c>
      <c r="B87" s="151" t="s">
        <v>98</v>
      </c>
      <c r="C87" s="152"/>
      <c r="D87" s="153" t="s">
        <v>99</v>
      </c>
      <c r="E87" s="143">
        <v>0</v>
      </c>
      <c r="F87" s="130">
        <f>((E87/30)/12)*(E88/2)</f>
        <v>0</v>
      </c>
      <c r="G87" s="131">
        <f>ROUND(G81*F87,2)</f>
        <v>0</v>
      </c>
    </row>
    <row r="88">
      <c r="A88" s="49"/>
      <c r="B88" s="83" t="s">
        <v>97</v>
      </c>
      <c r="C88" s="84"/>
      <c r="D88" s="85"/>
      <c r="E88" s="99">
        <v>0</v>
      </c>
      <c r="F88" s="86"/>
      <c r="G88" s="110"/>
    </row>
    <row r="89">
      <c r="A89" s="144" t="s">
        <v>33</v>
      </c>
      <c r="B89" s="145" t="s">
        <v>100</v>
      </c>
      <c r="C89" s="146"/>
      <c r="D89" s="97" t="s">
        <v>101</v>
      </c>
      <c r="E89" s="99">
        <v>0</v>
      </c>
      <c r="F89" s="154">
        <f>E89*E90*0.4509*((6/12)/2)</f>
        <v>0</v>
      </c>
      <c r="G89" s="148">
        <f>ROUND(G81*F89,2)</f>
        <v>0</v>
      </c>
    </row>
    <row r="90">
      <c r="A90" s="155"/>
      <c r="B90" s="79" t="s">
        <v>97</v>
      </c>
      <c r="C90" s="80"/>
      <c r="D90" s="81"/>
      <c r="E90" s="99">
        <v>0</v>
      </c>
      <c r="F90" s="156"/>
      <c r="G90" s="157"/>
    </row>
    <row r="91">
      <c r="A91" s="49" t="s">
        <v>37</v>
      </c>
      <c r="B91" s="140" t="s">
        <v>102</v>
      </c>
      <c r="C91" s="141"/>
      <c r="D91" s="141"/>
      <c r="E91" s="142"/>
      <c r="F91" s="247">
        <v>0</v>
      </c>
      <c r="G91" s="110">
        <f>ROUND(F91*G29,2)</f>
        <v>0</v>
      </c>
    </row>
    <row r="92">
      <c r="A92" s="158" t="s">
        <v>103</v>
      </c>
      <c r="B92" s="159"/>
      <c r="C92" s="159"/>
      <c r="D92" s="159"/>
      <c r="E92" s="159"/>
      <c r="F92" s="160"/>
      <c r="G92" s="161">
        <f>SUM(G82:G91)</f>
        <v>0</v>
      </c>
    </row>
    <row r="93">
      <c r="A93" s="37" t="s">
        <v>104</v>
      </c>
      <c r="B93" s="38" t="s">
        <v>105</v>
      </c>
      <c r="C93" s="39"/>
      <c r="D93" s="39"/>
      <c r="E93" s="39"/>
      <c r="F93" s="40"/>
      <c r="G93" s="41" t="s">
        <v>50</v>
      </c>
    </row>
    <row r="94">
      <c r="A94" s="42" t="s">
        <v>22</v>
      </c>
      <c r="B94" s="162" t="s">
        <v>106</v>
      </c>
      <c r="C94" s="163"/>
      <c r="D94" s="163"/>
      <c r="E94" s="163"/>
      <c r="F94" s="164"/>
      <c r="G94" s="76">
        <v>0</v>
      </c>
    </row>
    <row r="95">
      <c r="A95" s="84"/>
      <c r="B95" s="165"/>
      <c r="C95" s="165"/>
      <c r="D95" s="165"/>
      <c r="E95" s="165"/>
      <c r="F95" s="165"/>
      <c r="G95" s="166"/>
    </row>
    <row r="96">
      <c r="A96" s="19" t="s">
        <v>107</v>
      </c>
      <c r="B96" s="36"/>
      <c r="C96" s="36"/>
      <c r="D96" s="36"/>
      <c r="E96" s="36"/>
      <c r="F96" s="20"/>
      <c r="G96" s="76" t="s">
        <v>50</v>
      </c>
    </row>
    <row r="97">
      <c r="A97" s="49" t="s">
        <v>89</v>
      </c>
      <c r="B97" s="140" t="s">
        <v>108</v>
      </c>
      <c r="C97" s="141"/>
      <c r="D97" s="141"/>
      <c r="E97" s="141"/>
      <c r="F97" s="142"/>
      <c r="G97" s="110">
        <f>G92</f>
        <v>0</v>
      </c>
    </row>
    <row r="98">
      <c r="A98" s="42" t="s">
        <v>104</v>
      </c>
      <c r="B98" s="137" t="s">
        <v>109</v>
      </c>
      <c r="C98" s="138"/>
      <c r="D98" s="138"/>
      <c r="E98" s="138"/>
      <c r="F98" s="139"/>
      <c r="G98" s="91">
        <f>G94</f>
        <v>0</v>
      </c>
    </row>
    <row r="99">
      <c r="A99" s="38" t="s">
        <v>53</v>
      </c>
      <c r="B99" s="39"/>
      <c r="C99" s="39"/>
      <c r="D99" s="39"/>
      <c r="E99" s="39"/>
      <c r="F99" s="40"/>
      <c r="G99" s="41">
        <f>SUM(G97:G98)</f>
        <v>0</v>
      </c>
    </row>
    <row r="100">
      <c r="A100" s="80"/>
      <c r="B100" s="74"/>
      <c r="C100" s="74"/>
      <c r="D100" s="74"/>
      <c r="E100" s="74"/>
      <c r="F100" s="89"/>
      <c r="G100" s="90"/>
    </row>
    <row r="101">
      <c r="A101" s="12" t="s">
        <v>110</v>
      </c>
      <c r="B101" s="13"/>
      <c r="C101" s="13"/>
      <c r="D101" s="13"/>
      <c r="E101" s="13"/>
      <c r="F101" s="13"/>
      <c r="G101" s="14"/>
    </row>
    <row r="102">
      <c r="A102" s="46">
        <v>5</v>
      </c>
      <c r="B102" s="73" t="s">
        <v>111</v>
      </c>
      <c r="C102" s="74"/>
      <c r="D102" s="74"/>
      <c r="E102" s="74"/>
      <c r="F102" s="75"/>
      <c r="G102" s="76" t="s">
        <v>21</v>
      </c>
    </row>
    <row r="103">
      <c r="A103" s="49" t="s">
        <v>22</v>
      </c>
      <c r="B103" s="83" t="s">
        <v>112</v>
      </c>
      <c r="C103" s="84"/>
      <c r="D103" s="84"/>
      <c r="E103" s="84"/>
      <c r="F103" s="85"/>
      <c r="G103" s="110">
        <f>UNIFORMES!I15</f>
        <v>0</v>
      </c>
    </row>
    <row r="104">
      <c r="A104" s="42" t="s">
        <v>25</v>
      </c>
      <c r="B104" s="79" t="s">
        <v>113</v>
      </c>
      <c r="C104" s="80"/>
      <c r="D104" s="80"/>
      <c r="E104" s="80"/>
      <c r="F104" s="81"/>
      <c r="G104" s="91">
        <v>0</v>
      </c>
    </row>
    <row r="105">
      <c r="A105" s="49" t="s">
        <v>28</v>
      </c>
      <c r="B105" s="83" t="s">
        <v>114</v>
      </c>
      <c r="C105" s="84"/>
      <c r="D105" s="84"/>
      <c r="E105" s="84"/>
      <c r="F105" s="85"/>
      <c r="G105" s="110">
        <v>0</v>
      </c>
    </row>
    <row r="106">
      <c r="A106" s="42" t="s">
        <v>30</v>
      </c>
      <c r="B106" s="79" t="s">
        <v>115</v>
      </c>
      <c r="C106" s="80"/>
      <c r="D106" s="80"/>
      <c r="E106" s="80"/>
      <c r="F106" s="81"/>
      <c r="G106" s="91">
        <v>0</v>
      </c>
    </row>
    <row r="107">
      <c r="A107" s="49"/>
      <c r="B107" s="38" t="s">
        <v>116</v>
      </c>
      <c r="C107" s="39"/>
      <c r="D107" s="39"/>
      <c r="E107" s="39"/>
      <c r="F107" s="40"/>
      <c r="G107" s="41">
        <f>SUM(G103:G105)</f>
        <v>0</v>
      </c>
    </row>
    <row r="108">
      <c r="A108" s="125"/>
      <c r="B108" s="125"/>
      <c r="C108" s="132"/>
      <c r="D108" s="132"/>
      <c r="E108" s="132"/>
      <c r="F108" s="132"/>
      <c r="G108" s="133"/>
    </row>
    <row r="109">
      <c r="A109" s="38" t="s">
        <v>117</v>
      </c>
      <c r="B109" s="39"/>
      <c r="C109" s="39"/>
      <c r="D109" s="39"/>
      <c r="E109" s="39"/>
      <c r="F109" s="40"/>
      <c r="G109" s="41" t="s">
        <v>21</v>
      </c>
    </row>
    <row r="110">
      <c r="A110" s="42" t="s">
        <v>22</v>
      </c>
      <c r="B110" s="79" t="s">
        <v>118</v>
      </c>
      <c r="C110" s="80"/>
      <c r="D110" s="80"/>
      <c r="E110" s="80"/>
      <c r="F110" s="81"/>
      <c r="G110" s="91">
        <f>G29</f>
        <v>0</v>
      </c>
    </row>
    <row r="111">
      <c r="A111" s="49" t="s">
        <v>25</v>
      </c>
      <c r="B111" s="83" t="s">
        <v>46</v>
      </c>
      <c r="C111" s="84"/>
      <c r="D111" s="84"/>
      <c r="E111" s="84"/>
      <c r="F111" s="85"/>
      <c r="G111" s="110">
        <f>G66</f>
        <v>0</v>
      </c>
    </row>
    <row r="112">
      <c r="A112" s="42" t="s">
        <v>28</v>
      </c>
      <c r="B112" s="79" t="s">
        <v>119</v>
      </c>
      <c r="C112" s="80"/>
      <c r="D112" s="80"/>
      <c r="E112" s="80"/>
      <c r="F112" s="81"/>
      <c r="G112" s="91">
        <f>G77</f>
        <v>0</v>
      </c>
    </row>
    <row r="113">
      <c r="A113" s="49" t="s">
        <v>30</v>
      </c>
      <c r="B113" s="83" t="s">
        <v>88</v>
      </c>
      <c r="C113" s="84"/>
      <c r="D113" s="84"/>
      <c r="E113" s="84"/>
      <c r="F113" s="85"/>
      <c r="G113" s="110">
        <f>G99</f>
        <v>0</v>
      </c>
    </row>
    <row r="114">
      <c r="A114" s="42" t="s">
        <v>33</v>
      </c>
      <c r="B114" s="79" t="s">
        <v>110</v>
      </c>
      <c r="C114" s="80"/>
      <c r="D114" s="80"/>
      <c r="E114" s="80"/>
      <c r="F114" s="81"/>
      <c r="G114" s="91">
        <f>G107</f>
        <v>0</v>
      </c>
    </row>
    <row r="115">
      <c r="A115" s="167" t="s">
        <v>120</v>
      </c>
      <c r="B115" s="168"/>
      <c r="C115" s="168"/>
      <c r="D115" s="168"/>
      <c r="E115" s="168"/>
      <c r="F115" s="169"/>
      <c r="G115" s="41">
        <f>SUM(G110:G114)</f>
        <v>0</v>
      </c>
    </row>
    <row r="116">
      <c r="A116" s="125"/>
      <c r="B116" s="170"/>
      <c r="C116" s="171"/>
      <c r="D116" s="172"/>
      <c r="E116" s="172"/>
      <c r="F116" s="172"/>
      <c r="G116" s="173"/>
    </row>
    <row r="117">
      <c r="A117" s="12" t="s">
        <v>121</v>
      </c>
      <c r="B117" s="13"/>
      <c r="C117" s="13"/>
      <c r="D117" s="13"/>
      <c r="E117" s="13"/>
      <c r="F117" s="13"/>
      <c r="G117" s="14"/>
    </row>
    <row r="118">
      <c r="A118" s="46">
        <v>6</v>
      </c>
      <c r="B118" s="73" t="s">
        <v>122</v>
      </c>
      <c r="C118" s="74"/>
      <c r="D118" s="74"/>
      <c r="E118" s="75"/>
      <c r="F118" s="46" t="s">
        <v>49</v>
      </c>
      <c r="G118" s="76" t="s">
        <v>21</v>
      </c>
    </row>
    <row r="119">
      <c r="A119" s="49" t="s">
        <v>22</v>
      </c>
      <c r="B119" s="83" t="s">
        <v>123</v>
      </c>
      <c r="C119" s="84"/>
      <c r="D119" s="84"/>
      <c r="E119" s="85"/>
      <c r="F119" s="99">
        <v>0</v>
      </c>
      <c r="G119" s="110">
        <f>F119*(SUM(G110:G114))</f>
        <v>0</v>
      </c>
    </row>
    <row r="120">
      <c r="A120" s="42" t="s">
        <v>25</v>
      </c>
      <c r="B120" s="79" t="s">
        <v>124</v>
      </c>
      <c r="C120" s="80"/>
      <c r="D120" s="80"/>
      <c r="E120" s="81"/>
      <c r="F120" s="99">
        <v>0</v>
      </c>
      <c r="G120" s="91">
        <f>F120*(G115+G119)</f>
        <v>0</v>
      </c>
    </row>
    <row r="121">
      <c r="A121" s="129" t="s">
        <v>28</v>
      </c>
      <c r="B121" s="83" t="s">
        <v>125</v>
      </c>
      <c r="C121" s="84"/>
      <c r="D121" s="84"/>
      <c r="E121" s="85"/>
      <c r="F121" s="130">
        <f>SUM(E122:E125)</f>
        <v>0</v>
      </c>
      <c r="G121" s="131">
        <f>TRUNC(G135,2)</f>
        <v>0</v>
      </c>
    </row>
    <row r="122">
      <c r="A122" s="49"/>
      <c r="B122" s="174" t="s">
        <v>126</v>
      </c>
      <c r="C122" s="175"/>
      <c r="D122" s="176" t="s">
        <v>127</v>
      </c>
      <c r="E122" s="99">
        <v>0</v>
      </c>
      <c r="F122" s="86"/>
      <c r="G122" s="110"/>
    </row>
    <row r="123">
      <c r="A123" s="49"/>
      <c r="B123" s="177"/>
      <c r="C123" s="177"/>
      <c r="D123" s="176" t="s">
        <v>128</v>
      </c>
      <c r="E123" s="99">
        <v>0</v>
      </c>
      <c r="F123" s="86"/>
      <c r="G123" s="110"/>
    </row>
    <row r="124">
      <c r="A124" s="49"/>
      <c r="B124" s="140" t="s">
        <v>129</v>
      </c>
      <c r="C124" s="141"/>
      <c r="D124" s="142"/>
      <c r="E124" s="178"/>
      <c r="F124" s="86"/>
      <c r="G124" s="110"/>
    </row>
    <row r="125">
      <c r="A125" s="179"/>
      <c r="B125" s="140" t="s">
        <v>130</v>
      </c>
      <c r="C125" s="142"/>
      <c r="D125" s="176" t="s">
        <v>131</v>
      </c>
      <c r="E125" s="99">
        <v>0</v>
      </c>
      <c r="F125" s="180"/>
      <c r="G125" s="110"/>
    </row>
    <row r="126">
      <c r="A126" s="73" t="s">
        <v>53</v>
      </c>
      <c r="B126" s="74"/>
      <c r="C126" s="74"/>
      <c r="D126" s="74"/>
      <c r="E126" s="74"/>
      <c r="F126" s="75"/>
      <c r="G126" s="76">
        <f>ROUND((G119+G120+G121),2)</f>
        <v>0</v>
      </c>
    </row>
    <row r="127">
      <c r="A127" s="135"/>
      <c r="B127" s="135"/>
      <c r="C127" s="135"/>
      <c r="D127" s="135"/>
      <c r="E127" s="135"/>
      <c r="F127" s="135"/>
      <c r="G127" s="181"/>
    </row>
    <row r="128" hidden="1">
      <c r="A128" s="182" t="s">
        <v>132</v>
      </c>
      <c r="B128" s="183" t="s">
        <v>133</v>
      </c>
      <c r="C128" s="184"/>
      <c r="D128" s="184"/>
      <c r="E128" s="185"/>
      <c r="F128" s="186">
        <f>TRUNC(F121,4)</f>
        <v>0</v>
      </c>
      <c r="G128" s="187"/>
    </row>
    <row r="129" hidden="1">
      <c r="A129" s="188"/>
      <c r="B129" s="189">
        <v>100</v>
      </c>
      <c r="C129" s="184"/>
      <c r="D129" s="184"/>
      <c r="E129" s="185"/>
      <c r="F129" s="184"/>
      <c r="G129" s="190"/>
    </row>
    <row r="130" hidden="1">
      <c r="A130" s="191"/>
      <c r="B130" s="189"/>
      <c r="C130" s="184"/>
      <c r="D130" s="184"/>
      <c r="E130" s="185"/>
      <c r="F130" s="186"/>
      <c r="G130" s="190"/>
    </row>
    <row r="131" hidden="1">
      <c r="A131" s="188" t="s">
        <v>134</v>
      </c>
      <c r="B131" s="183" t="s">
        <v>135</v>
      </c>
      <c r="C131" s="184"/>
      <c r="D131" s="184"/>
      <c r="E131" s="185"/>
      <c r="F131" s="186"/>
      <c r="G131" s="190">
        <f>ROUND(SUM(G115,G119,G120),2)</f>
        <v>0</v>
      </c>
    </row>
    <row r="132" hidden="1">
      <c r="A132" s="188"/>
      <c r="B132" s="189"/>
      <c r="C132" s="184"/>
      <c r="D132" s="184"/>
      <c r="E132" s="185"/>
      <c r="F132" s="186"/>
      <c r="G132" s="190"/>
    </row>
    <row r="133" hidden="1">
      <c r="A133" s="188" t="s">
        <v>136</v>
      </c>
      <c r="B133" s="183" t="s">
        <v>137</v>
      </c>
      <c r="C133" s="184"/>
      <c r="D133" s="184"/>
      <c r="E133" s="185"/>
      <c r="F133" s="186"/>
      <c r="G133" s="190">
        <f>G131/(1-F128)</f>
        <v>0</v>
      </c>
    </row>
    <row r="134" hidden="1">
      <c r="A134" s="188"/>
      <c r="B134" s="189"/>
      <c r="C134" s="184"/>
      <c r="D134" s="184"/>
      <c r="E134" s="185"/>
      <c r="F134" s="186"/>
      <c r="G134" s="190"/>
    </row>
    <row r="135" hidden="1">
      <c r="A135" s="192"/>
      <c r="B135" s="193" t="s">
        <v>138</v>
      </c>
      <c r="C135" s="194"/>
      <c r="D135" s="194"/>
      <c r="E135" s="195"/>
      <c r="F135" s="196"/>
      <c r="G135" s="197">
        <f>TRUNC(G133-G131,2)</f>
        <v>0</v>
      </c>
    </row>
    <row r="136">
      <c r="A136" s="198"/>
      <c r="B136" s="199"/>
      <c r="C136" s="200"/>
      <c r="D136" s="200"/>
      <c r="E136" s="132"/>
      <c r="F136" s="201"/>
      <c r="G136" s="202"/>
    </row>
    <row r="137">
      <c r="A137" s="12" t="s">
        <v>139</v>
      </c>
      <c r="B137" s="13"/>
      <c r="C137" s="13"/>
      <c r="D137" s="13"/>
      <c r="E137" s="13"/>
      <c r="F137" s="13"/>
      <c r="G137" s="14"/>
    </row>
    <row r="138">
      <c r="A138" s="73" t="s">
        <v>140</v>
      </c>
      <c r="B138" s="74"/>
      <c r="C138" s="74"/>
      <c r="D138" s="74"/>
      <c r="E138" s="74"/>
      <c r="F138" s="75"/>
      <c r="G138" s="76" t="s">
        <v>141</v>
      </c>
    </row>
    <row r="139">
      <c r="A139" s="49" t="s">
        <v>22</v>
      </c>
      <c r="B139" s="83" t="s">
        <v>118</v>
      </c>
      <c r="C139" s="84"/>
      <c r="D139" s="84"/>
      <c r="E139" s="84"/>
      <c r="F139" s="85"/>
      <c r="G139" s="110">
        <f t="shared" ref="G139:G143" si="5">G110</f>
        <v>0</v>
      </c>
    </row>
    <row r="140">
      <c r="A140" s="42" t="s">
        <v>25</v>
      </c>
      <c r="B140" s="79" t="s">
        <v>46</v>
      </c>
      <c r="C140" s="80"/>
      <c r="D140" s="80"/>
      <c r="E140" s="80"/>
      <c r="F140" s="81"/>
      <c r="G140" s="91">
        <f t="shared" si="5"/>
        <v>0</v>
      </c>
    </row>
    <row r="141">
      <c r="A141" s="49" t="s">
        <v>28</v>
      </c>
      <c r="B141" s="83" t="s">
        <v>119</v>
      </c>
      <c r="C141" s="84"/>
      <c r="D141" s="84"/>
      <c r="E141" s="84"/>
      <c r="F141" s="85"/>
      <c r="G141" s="110">
        <f t="shared" si="5"/>
        <v>0</v>
      </c>
    </row>
    <row r="142">
      <c r="A142" s="42" t="s">
        <v>30</v>
      </c>
      <c r="B142" s="79" t="s">
        <v>88</v>
      </c>
      <c r="C142" s="80"/>
      <c r="D142" s="80"/>
      <c r="E142" s="80"/>
      <c r="F142" s="81"/>
      <c r="G142" s="91">
        <f t="shared" si="5"/>
        <v>0</v>
      </c>
    </row>
    <row r="143">
      <c r="A143" s="49" t="s">
        <v>33</v>
      </c>
      <c r="B143" s="83" t="s">
        <v>110</v>
      </c>
      <c r="C143" s="84"/>
      <c r="D143" s="84"/>
      <c r="E143" s="84"/>
      <c r="F143" s="85"/>
      <c r="G143" s="110">
        <f t="shared" si="5"/>
        <v>0</v>
      </c>
    </row>
    <row r="144">
      <c r="A144" s="42" t="s">
        <v>37</v>
      </c>
      <c r="B144" s="79" t="s">
        <v>142</v>
      </c>
      <c r="C144" s="80"/>
      <c r="D144" s="80"/>
      <c r="E144" s="80"/>
      <c r="F144" s="81"/>
      <c r="G144" s="91">
        <f>G126</f>
        <v>0</v>
      </c>
    </row>
    <row r="145">
      <c r="A145" s="203" t="s">
        <v>39</v>
      </c>
      <c r="B145" s="204" t="s">
        <v>143</v>
      </c>
      <c r="C145" s="205"/>
      <c r="D145" s="205"/>
      <c r="E145" s="205"/>
      <c r="F145" s="206"/>
      <c r="G145" s="207">
        <f>TRUNC(SUM(G139:G144),2)</f>
        <v>0</v>
      </c>
      <c r="I145" s="208" t="s">
        <v>144</v>
      </c>
      <c r="J145" s="101">
        <f>I77+I47+I36</f>
        <v>0</v>
      </c>
      <c r="K145" s="209">
        <f>IFERROR(J145/G145,0)</f>
        <v>0</v>
      </c>
    </row>
    <row r="146">
      <c r="A146" s="210" t="s">
        <v>41</v>
      </c>
      <c r="B146" s="211" t="s">
        <v>152</v>
      </c>
      <c r="C146" s="212"/>
      <c r="D146" s="212"/>
      <c r="E146" s="212"/>
      <c r="F146" s="213"/>
      <c r="G146" s="214">
        <f>G145*2</f>
        <v>0</v>
      </c>
    </row>
    <row r="148" ht="14.25">
      <c r="A148" s="1"/>
      <c r="B148" s="1"/>
      <c r="C148" s="1"/>
      <c r="D148" s="1"/>
      <c r="E148" s="1"/>
      <c r="F148" s="1"/>
      <c r="G148" s="1"/>
    </row>
    <row r="149" ht="14.25">
      <c r="A149" s="1"/>
      <c r="B149" s="1"/>
      <c r="C149" s="1"/>
      <c r="D149" s="1"/>
      <c r="E149" s="1"/>
      <c r="F149" s="1"/>
      <c r="G149" s="1"/>
    </row>
    <row r="150" ht="14.25">
      <c r="A150" s="1"/>
      <c r="B150" s="1"/>
      <c r="C150" s="1"/>
      <c r="D150" s="1"/>
      <c r="E150" s="1"/>
      <c r="F150" s="1"/>
      <c r="G150" s="1"/>
    </row>
    <row r="151" ht="14.25">
      <c r="A151" s="1"/>
      <c r="B151" s="1"/>
      <c r="C151" s="1"/>
      <c r="D151" s="1"/>
      <c r="E151" s="1"/>
      <c r="F151" s="1"/>
      <c r="G151" s="1"/>
    </row>
    <row r="152" ht="14.25">
      <c r="A152" s="1"/>
      <c r="B152" s="1"/>
      <c r="C152" s="1"/>
      <c r="D152" s="1"/>
      <c r="E152" s="1"/>
      <c r="F152" s="1"/>
      <c r="G152" s="1"/>
    </row>
    <row r="153" ht="14.25">
      <c r="A153" s="1"/>
      <c r="B153" s="1"/>
      <c r="C153" s="1"/>
      <c r="D153" s="1"/>
      <c r="E153" s="1"/>
      <c r="F153" s="1"/>
      <c r="G153" s="1"/>
    </row>
    <row r="154" ht="14.25">
      <c r="A154" s="1"/>
      <c r="B154" s="1"/>
      <c r="C154" s="1"/>
      <c r="D154" s="1"/>
      <c r="E154" s="1"/>
      <c r="F154" s="1"/>
      <c r="G154" s="1"/>
    </row>
    <row r="155" ht="14.25">
      <c r="A155" s="1"/>
      <c r="B155" s="1"/>
      <c r="C155" s="1"/>
      <c r="D155" s="1"/>
      <c r="E155" s="1"/>
      <c r="F155" s="1"/>
      <c r="G155" s="1"/>
    </row>
    <row r="156" ht="14.25">
      <c r="A156" s="1"/>
      <c r="B156" s="1"/>
      <c r="C156" s="1"/>
      <c r="D156" s="1"/>
      <c r="E156" s="1"/>
      <c r="F156" s="1"/>
      <c r="G156" s="1"/>
    </row>
    <row r="157" ht="14.25">
      <c r="A157" s="1"/>
      <c r="B157" s="1"/>
      <c r="C157" s="1"/>
      <c r="D157" s="1"/>
      <c r="E157" s="1"/>
      <c r="F157" s="1"/>
      <c r="G157" s="1"/>
    </row>
    <row r="158" ht="14.25">
      <c r="A158" s="1"/>
      <c r="B158" s="1"/>
      <c r="C158" s="1"/>
      <c r="D158" s="1"/>
      <c r="E158" s="1"/>
      <c r="F158" s="1"/>
      <c r="G158" s="1"/>
    </row>
    <row r="159" ht="14.25">
      <c r="A159" s="1"/>
      <c r="B159" s="1"/>
      <c r="C159" s="1"/>
      <c r="D159" s="1"/>
      <c r="E159" s="1"/>
      <c r="F159" s="1"/>
      <c r="G159" s="1"/>
    </row>
    <row r="160" ht="14.25">
      <c r="A160" s="1"/>
      <c r="B160" s="1"/>
      <c r="C160" s="1"/>
      <c r="D160" s="1"/>
      <c r="E160" s="1"/>
      <c r="F160" s="1"/>
      <c r="G160" s="1"/>
    </row>
    <row r="161" ht="14.25">
      <c r="A161" s="1"/>
      <c r="B161" s="1"/>
      <c r="C161" s="1"/>
      <c r="D161" s="1"/>
      <c r="E161" s="1"/>
      <c r="F161" s="1"/>
      <c r="G161" s="1"/>
    </row>
    <row r="162" ht="14.25">
      <c r="A162" s="1"/>
      <c r="B162" s="1"/>
      <c r="C162" s="1"/>
      <c r="D162" s="1"/>
      <c r="E162" s="1"/>
      <c r="F162" s="1"/>
      <c r="G162" s="1"/>
    </row>
    <row r="163" ht="14.25">
      <c r="A163" s="1"/>
      <c r="B163" s="1"/>
      <c r="C163" s="1"/>
      <c r="D163" s="1"/>
      <c r="E163" s="1"/>
      <c r="F163" s="1"/>
      <c r="G163" s="1"/>
    </row>
    <row r="164" ht="14.25">
      <c r="A164" s="1"/>
      <c r="B164" s="1"/>
      <c r="C164" s="1"/>
      <c r="D164" s="1"/>
      <c r="E164" s="1"/>
      <c r="F164" s="1"/>
      <c r="G164" s="1"/>
    </row>
    <row r="165" ht="14.25">
      <c r="A165" s="1"/>
      <c r="B165" s="1"/>
      <c r="C165" s="1"/>
      <c r="D165" s="1"/>
      <c r="E165" s="1"/>
      <c r="F165" s="1"/>
      <c r="G165" s="1"/>
    </row>
    <row r="166" ht="14.25">
      <c r="A166" s="1"/>
      <c r="B166" s="1"/>
      <c r="C166" s="1"/>
      <c r="D166" s="1"/>
      <c r="E166" s="1"/>
      <c r="F166" s="1"/>
      <c r="G166" s="1"/>
    </row>
    <row r="167" ht="14.25">
      <c r="A167" s="1"/>
      <c r="B167" s="1"/>
      <c r="C167" s="1"/>
      <c r="D167" s="1"/>
      <c r="E167" s="1"/>
      <c r="F167" s="1"/>
      <c r="G167" s="1"/>
    </row>
    <row r="168" ht="14.25">
      <c r="A168" s="1"/>
      <c r="B168" s="1"/>
      <c r="C168" s="1"/>
      <c r="D168" s="1"/>
      <c r="E168" s="1"/>
      <c r="F168" s="1"/>
      <c r="G168" s="1"/>
    </row>
    <row r="169" ht="14.25">
      <c r="A169" s="1"/>
      <c r="B169" s="1"/>
      <c r="C169" s="1"/>
      <c r="D169" s="1"/>
      <c r="E169" s="1"/>
      <c r="F169" s="1"/>
      <c r="G169" s="1"/>
    </row>
    <row r="170" ht="14.25">
      <c r="A170" s="1"/>
      <c r="B170" s="1"/>
      <c r="C170" s="1"/>
      <c r="D170" s="1"/>
      <c r="E170" s="1"/>
      <c r="F170" s="1"/>
      <c r="G170" s="1"/>
    </row>
    <row r="171" ht="14.25">
      <c r="A171" s="1"/>
      <c r="B171" s="1"/>
      <c r="C171" s="1"/>
      <c r="D171" s="1"/>
      <c r="E171" s="1"/>
      <c r="F171" s="1"/>
      <c r="G171" s="1"/>
    </row>
    <row r="172" ht="14.25">
      <c r="A172" s="1"/>
      <c r="B172" s="1"/>
      <c r="C172" s="1"/>
      <c r="D172" s="1"/>
      <c r="E172" s="1"/>
      <c r="F172" s="1"/>
      <c r="G172" s="1"/>
    </row>
    <row r="173" ht="14.25">
      <c r="A173" s="1"/>
      <c r="B173" s="1"/>
      <c r="C173" s="1"/>
      <c r="D173" s="1"/>
      <c r="E173" s="1"/>
      <c r="F173" s="1"/>
      <c r="G173" s="1"/>
    </row>
    <row r="174" ht="14.25">
      <c r="A174" s="1"/>
      <c r="B174" s="1"/>
      <c r="C174" s="1"/>
      <c r="D174" s="1"/>
      <c r="E174" s="1"/>
      <c r="F174" s="1"/>
      <c r="G174" s="1"/>
    </row>
    <row r="175" ht="14.25">
      <c r="A175" s="1"/>
      <c r="B175" s="1"/>
      <c r="C175" s="1"/>
      <c r="D175" s="1"/>
      <c r="E175" s="1"/>
      <c r="F175" s="1"/>
      <c r="G175" s="1"/>
    </row>
    <row r="176" ht="14.25">
      <c r="A176" s="1"/>
      <c r="B176" s="1"/>
      <c r="C176" s="1"/>
      <c r="D176" s="1"/>
      <c r="E176" s="1"/>
      <c r="F176" s="1"/>
      <c r="G176" s="1"/>
    </row>
    <row r="177" ht="14.25">
      <c r="A177" s="1"/>
      <c r="B177" s="1"/>
      <c r="C177" s="1"/>
      <c r="D177" s="1"/>
      <c r="E177" s="1"/>
      <c r="F177" s="1"/>
      <c r="G177" s="1"/>
    </row>
    <row r="178" ht="14.25">
      <c r="A178" s="1"/>
      <c r="B178" s="1"/>
      <c r="C178" s="1"/>
      <c r="D178" s="1"/>
      <c r="E178" s="1"/>
      <c r="F178" s="1"/>
      <c r="G178" s="1"/>
    </row>
    <row r="179" ht="14.25">
      <c r="A179" s="1"/>
      <c r="B179" s="1"/>
      <c r="C179" s="1"/>
      <c r="D179" s="1"/>
      <c r="E179" s="1"/>
      <c r="F179" s="1"/>
      <c r="G179" s="1"/>
    </row>
    <row r="180" ht="14.25">
      <c r="A180" s="1"/>
      <c r="B180" s="1"/>
      <c r="C180" s="1"/>
      <c r="D180" s="1"/>
      <c r="E180" s="1"/>
      <c r="F180" s="1"/>
      <c r="G180" s="1"/>
    </row>
    <row r="181" ht="14.25">
      <c r="A181" s="1"/>
      <c r="B181" s="1"/>
      <c r="C181" s="1"/>
      <c r="D181" s="1"/>
      <c r="E181" s="1"/>
      <c r="F181" s="1"/>
      <c r="G181" s="1"/>
    </row>
    <row r="182" ht="14.25">
      <c r="A182" s="1"/>
      <c r="B182" s="1"/>
      <c r="C182" s="1"/>
      <c r="D182" s="1"/>
      <c r="E182" s="1"/>
      <c r="F182" s="1"/>
      <c r="G182" s="1"/>
    </row>
    <row r="183" ht="14.25">
      <c r="A183" s="1"/>
      <c r="B183" s="1"/>
      <c r="C183" s="1"/>
      <c r="D183" s="1"/>
      <c r="E183" s="1"/>
      <c r="F183" s="1"/>
      <c r="G183" s="1"/>
    </row>
    <row r="184" ht="14.25">
      <c r="A184" s="1"/>
      <c r="B184" s="1"/>
      <c r="C184" s="1"/>
      <c r="D184" s="1"/>
      <c r="E184" s="1"/>
      <c r="F184" s="1"/>
      <c r="G184" s="1"/>
    </row>
    <row r="185" ht="14.25">
      <c r="A185" s="1"/>
      <c r="B185" s="1"/>
      <c r="C185" s="1"/>
      <c r="D185" s="1"/>
      <c r="E185" s="1"/>
      <c r="F185" s="1"/>
      <c r="G185" s="1"/>
    </row>
    <row r="186" ht="14.25">
      <c r="A186" s="1"/>
      <c r="B186" s="1"/>
      <c r="C186" s="1"/>
      <c r="D186" s="1"/>
      <c r="E186" s="1"/>
      <c r="F186" s="1"/>
      <c r="G186" s="1"/>
    </row>
    <row r="187" ht="14.25">
      <c r="A187" s="1"/>
      <c r="B187" s="1"/>
      <c r="C187" s="1"/>
      <c r="D187" s="1"/>
      <c r="E187" s="1"/>
      <c r="F187" s="1"/>
      <c r="G187" s="1"/>
    </row>
    <row r="188" ht="14.25">
      <c r="A188" s="1"/>
      <c r="B188" s="1"/>
      <c r="C188" s="1"/>
      <c r="D188" s="1"/>
      <c r="E188" s="1"/>
      <c r="F188" s="1"/>
      <c r="G188" s="1"/>
    </row>
    <row r="189" ht="14.25">
      <c r="A189" s="1"/>
      <c r="B189" s="1"/>
      <c r="C189" s="1"/>
      <c r="D189" s="1"/>
      <c r="E189" s="1"/>
      <c r="F189" s="1"/>
      <c r="G189" s="1"/>
    </row>
    <row r="190" ht="14.25">
      <c r="A190" s="1"/>
      <c r="B190" s="1"/>
      <c r="C190" s="1"/>
      <c r="D190" s="1"/>
      <c r="E190" s="1"/>
      <c r="F190" s="1"/>
      <c r="G190" s="1"/>
    </row>
    <row r="191" ht="14.25">
      <c r="A191" s="1"/>
      <c r="B191" s="1"/>
      <c r="C191" s="1"/>
      <c r="D191" s="1"/>
      <c r="E191" s="1"/>
      <c r="F191" s="1"/>
      <c r="G191" s="1"/>
    </row>
    <row r="192" ht="14.25">
      <c r="A192" s="1"/>
      <c r="B192" s="1"/>
      <c r="C192" s="1"/>
      <c r="D192" s="1"/>
      <c r="E192" s="1"/>
      <c r="F192" s="1"/>
      <c r="G192" s="1"/>
    </row>
    <row r="193" ht="14.25">
      <c r="A193" s="1"/>
      <c r="B193" s="1"/>
      <c r="C193" s="1"/>
      <c r="D193" s="1"/>
      <c r="E193" s="1"/>
      <c r="F193" s="1"/>
      <c r="G193" s="1"/>
    </row>
    <row r="194" ht="14.25">
      <c r="A194" s="1"/>
      <c r="B194" s="1"/>
      <c r="C194" s="1"/>
      <c r="D194" s="1"/>
      <c r="E194" s="1"/>
      <c r="F194" s="1"/>
      <c r="G194" s="1"/>
    </row>
    <row r="195" ht="14.25">
      <c r="A195" s="1"/>
      <c r="B195" s="1"/>
      <c r="C195" s="1"/>
      <c r="D195" s="1"/>
      <c r="E195" s="1"/>
      <c r="F195" s="1"/>
      <c r="G195" s="1"/>
    </row>
    <row r="196" ht="14.25">
      <c r="A196" s="1"/>
      <c r="B196" s="1"/>
      <c r="C196" s="1"/>
      <c r="D196" s="1"/>
      <c r="E196" s="1"/>
      <c r="F196" s="1"/>
      <c r="G196" s="1"/>
    </row>
    <row r="197" ht="14.25">
      <c r="A197" s="1"/>
      <c r="B197" s="1"/>
      <c r="C197" s="1"/>
      <c r="D197" s="1"/>
      <c r="E197" s="1"/>
      <c r="F197" s="1"/>
      <c r="G197" s="1"/>
    </row>
    <row r="198" ht="14.25">
      <c r="A198" s="1"/>
      <c r="B198" s="1"/>
      <c r="C198" s="1"/>
      <c r="D198" s="1"/>
      <c r="E198" s="1"/>
      <c r="F198" s="1"/>
      <c r="G198" s="1"/>
    </row>
    <row r="199" ht="14.25">
      <c r="A199" s="1"/>
      <c r="B199" s="1"/>
      <c r="C199" s="1"/>
      <c r="D199" s="1"/>
      <c r="E199" s="1"/>
      <c r="F199" s="1"/>
      <c r="G199" s="1"/>
    </row>
    <row r="200" ht="14.25">
      <c r="A200" s="1"/>
      <c r="B200" s="1"/>
      <c r="C200" s="1"/>
      <c r="D200" s="1"/>
      <c r="E200" s="1"/>
      <c r="F200" s="1"/>
      <c r="G200" s="1"/>
    </row>
    <row r="201" ht="14.25">
      <c r="A201" s="1"/>
      <c r="B201" s="1"/>
      <c r="C201" s="1"/>
      <c r="D201" s="1"/>
      <c r="E201" s="1"/>
      <c r="F201" s="1"/>
      <c r="G201" s="1"/>
    </row>
    <row r="202" ht="14.25">
      <c r="A202" s="1"/>
      <c r="B202" s="1"/>
      <c r="C202" s="1"/>
      <c r="D202" s="1"/>
      <c r="E202" s="1"/>
      <c r="F202" s="1"/>
      <c r="G202" s="1"/>
    </row>
    <row r="203" ht="14.25">
      <c r="A203" s="1"/>
      <c r="B203" s="1"/>
      <c r="C203" s="1"/>
      <c r="D203" s="1"/>
      <c r="E203" s="1"/>
      <c r="F203" s="1"/>
      <c r="G203" s="1"/>
    </row>
    <row r="204" ht="14.25">
      <c r="A204" s="1"/>
      <c r="B204" s="1"/>
      <c r="C204" s="1"/>
      <c r="D204" s="1"/>
      <c r="E204" s="1"/>
      <c r="F204" s="1"/>
      <c r="G204" s="1"/>
    </row>
    <row r="205" ht="14.25">
      <c r="A205" s="1"/>
      <c r="B205" s="1"/>
      <c r="C205" s="1"/>
      <c r="D205" s="1"/>
      <c r="E205" s="1"/>
      <c r="F205" s="1"/>
      <c r="G205" s="1"/>
    </row>
    <row r="206" ht="14.25">
      <c r="A206" s="1"/>
      <c r="B206" s="1"/>
      <c r="C206" s="1"/>
      <c r="D206" s="1"/>
      <c r="E206" s="1"/>
      <c r="F206" s="1"/>
      <c r="G206" s="1"/>
    </row>
    <row r="207" ht="14.25">
      <c r="A207" s="1"/>
      <c r="B207" s="1"/>
      <c r="C207" s="1"/>
      <c r="D207" s="1"/>
      <c r="E207" s="1"/>
      <c r="F207" s="1"/>
      <c r="G207" s="1"/>
    </row>
    <row r="208" ht="14.25">
      <c r="A208" s="1"/>
      <c r="B208" s="1"/>
      <c r="C208" s="1"/>
      <c r="D208" s="1"/>
      <c r="E208" s="1"/>
      <c r="F208" s="1"/>
      <c r="G208" s="1"/>
    </row>
    <row r="209" ht="14.25">
      <c r="A209" s="1"/>
      <c r="B209" s="1"/>
      <c r="C209" s="1"/>
      <c r="D209" s="1"/>
      <c r="E209" s="1"/>
      <c r="F209" s="1"/>
      <c r="G209" s="1"/>
    </row>
    <row r="210" ht="14.25">
      <c r="A210" s="1"/>
      <c r="B210" s="1"/>
      <c r="C210" s="1"/>
      <c r="D210" s="1"/>
      <c r="E210" s="1"/>
      <c r="F210" s="1"/>
      <c r="G210" s="1"/>
    </row>
    <row r="211" ht="14.25">
      <c r="A211" s="1"/>
      <c r="B211" s="1"/>
      <c r="C211" s="1"/>
      <c r="D211" s="1"/>
      <c r="E211" s="1"/>
      <c r="F211" s="1"/>
      <c r="G211" s="1"/>
    </row>
    <row r="212" ht="14.25">
      <c r="A212" s="1"/>
      <c r="B212" s="1"/>
      <c r="C212" s="1"/>
      <c r="D212" s="1"/>
      <c r="E212" s="1"/>
      <c r="F212" s="1"/>
      <c r="G212" s="1"/>
    </row>
    <row r="213" ht="14.25">
      <c r="A213" s="1"/>
      <c r="B213" s="1"/>
      <c r="C213" s="1"/>
      <c r="D213" s="1"/>
      <c r="E213" s="1"/>
      <c r="F213" s="1"/>
      <c r="G213" s="1"/>
    </row>
    <row r="214" ht="14.25">
      <c r="A214" s="1"/>
      <c r="B214" s="1"/>
      <c r="C214" s="1"/>
      <c r="D214" s="1"/>
      <c r="E214" s="1"/>
      <c r="F214" s="1"/>
      <c r="G214" s="1"/>
    </row>
    <row r="215" ht="14.25">
      <c r="A215" s="1"/>
      <c r="B215" s="1"/>
      <c r="C215" s="1"/>
      <c r="D215" s="1"/>
      <c r="E215" s="1"/>
      <c r="F215" s="1"/>
      <c r="G215" s="1"/>
    </row>
    <row r="216" ht="14.25">
      <c r="A216" s="1"/>
      <c r="B216" s="1"/>
      <c r="C216" s="1"/>
      <c r="D216" s="1"/>
      <c r="E216" s="1"/>
      <c r="F216" s="1"/>
      <c r="G216" s="1"/>
    </row>
    <row r="217" ht="14.25">
      <c r="A217" s="1"/>
      <c r="B217" s="1"/>
      <c r="C217" s="1"/>
      <c r="D217" s="1"/>
      <c r="E217" s="1"/>
      <c r="F217" s="1"/>
      <c r="G217" s="1"/>
    </row>
    <row r="218" ht="14.25">
      <c r="A218" s="1"/>
      <c r="B218" s="1"/>
      <c r="C218" s="1"/>
      <c r="D218" s="1"/>
      <c r="E218" s="1"/>
      <c r="F218" s="1"/>
      <c r="G218" s="1"/>
    </row>
    <row r="219" ht="14.25">
      <c r="A219" s="1"/>
      <c r="B219" s="1"/>
      <c r="C219" s="1"/>
      <c r="D219" s="1"/>
      <c r="E219" s="1"/>
      <c r="F219" s="1"/>
      <c r="G219" s="1"/>
    </row>
    <row r="220" ht="14.25">
      <c r="A220" s="1"/>
      <c r="B220" s="1"/>
      <c r="C220" s="1"/>
      <c r="D220" s="1"/>
      <c r="E220" s="1"/>
      <c r="F220" s="1"/>
      <c r="G220" s="1"/>
    </row>
    <row r="221" ht="14.25">
      <c r="A221" s="1"/>
      <c r="B221" s="1"/>
      <c r="C221" s="1"/>
      <c r="D221" s="1"/>
      <c r="E221" s="1"/>
      <c r="F221" s="1"/>
      <c r="G221" s="1"/>
    </row>
    <row r="222" ht="14.25">
      <c r="A222" s="1"/>
      <c r="B222" s="1"/>
      <c r="C222" s="1"/>
      <c r="D222" s="1"/>
      <c r="E222" s="1"/>
      <c r="F222" s="1"/>
      <c r="G222" s="1"/>
    </row>
    <row r="223" ht="14.25">
      <c r="A223" s="1"/>
      <c r="B223" s="1"/>
      <c r="C223" s="1"/>
      <c r="D223" s="1"/>
      <c r="E223" s="1"/>
      <c r="F223" s="1"/>
      <c r="G223" s="1"/>
    </row>
    <row r="224" ht="14.25">
      <c r="A224" s="1"/>
      <c r="B224" s="1"/>
      <c r="C224" s="1"/>
      <c r="D224" s="1"/>
      <c r="E224" s="1"/>
      <c r="F224" s="1"/>
      <c r="G224" s="1"/>
    </row>
    <row r="225" ht="14.25">
      <c r="A225" s="1"/>
      <c r="B225" s="1"/>
      <c r="C225" s="1"/>
      <c r="D225" s="1"/>
      <c r="E225" s="1"/>
      <c r="F225" s="1"/>
      <c r="G225" s="1"/>
    </row>
    <row r="226" ht="14.25">
      <c r="A226" s="1"/>
      <c r="B226" s="1"/>
      <c r="C226" s="1"/>
      <c r="D226" s="1"/>
      <c r="E226" s="1"/>
      <c r="F226" s="1"/>
      <c r="G226" s="1"/>
    </row>
    <row r="227" ht="14.25">
      <c r="A227" s="1"/>
      <c r="B227" s="1"/>
      <c r="C227" s="1"/>
      <c r="D227" s="1"/>
      <c r="E227" s="1"/>
      <c r="F227" s="1"/>
      <c r="G227" s="1"/>
    </row>
    <row r="228" ht="14.25">
      <c r="A228" s="1"/>
      <c r="B228" s="1"/>
      <c r="C228" s="1"/>
      <c r="D228" s="1"/>
      <c r="E228" s="1"/>
      <c r="F228" s="1"/>
      <c r="G228" s="1"/>
    </row>
    <row r="229" ht="14.25">
      <c r="A229" s="1"/>
      <c r="B229" s="1"/>
      <c r="C229" s="1"/>
      <c r="D229" s="1"/>
      <c r="E229" s="1"/>
      <c r="F229" s="1"/>
      <c r="G229" s="1"/>
    </row>
    <row r="230" ht="14.25">
      <c r="A230" s="1"/>
      <c r="B230" s="1"/>
      <c r="C230" s="1"/>
      <c r="D230" s="1"/>
      <c r="E230" s="1"/>
      <c r="F230" s="1"/>
      <c r="G230" s="1"/>
    </row>
    <row r="231" ht="14.25">
      <c r="A231" s="1"/>
      <c r="B231" s="1"/>
      <c r="C231" s="1"/>
      <c r="D231" s="1"/>
      <c r="E231" s="1"/>
      <c r="F231" s="1"/>
      <c r="G231" s="1"/>
    </row>
    <row r="232" ht="14.25">
      <c r="A232" s="1"/>
      <c r="B232" s="1"/>
      <c r="C232" s="1"/>
      <c r="D232" s="1"/>
      <c r="E232" s="1"/>
      <c r="F232" s="1"/>
      <c r="G232" s="1"/>
    </row>
    <row r="233" ht="14.25">
      <c r="A233" s="1"/>
      <c r="B233" s="1"/>
      <c r="C233" s="1"/>
      <c r="D233" s="1"/>
      <c r="E233" s="1"/>
      <c r="F233" s="1"/>
      <c r="G233" s="1"/>
    </row>
    <row r="234" ht="14.25">
      <c r="A234" s="1"/>
      <c r="B234" s="1"/>
      <c r="C234" s="1"/>
      <c r="D234" s="1"/>
      <c r="E234" s="1"/>
      <c r="F234" s="1"/>
      <c r="G234" s="1"/>
    </row>
    <row r="235" ht="14.25">
      <c r="A235" s="1"/>
      <c r="B235" s="1"/>
      <c r="C235" s="1"/>
      <c r="D235" s="1"/>
      <c r="E235" s="1"/>
      <c r="F235" s="1"/>
      <c r="G235" s="1"/>
    </row>
    <row r="236" ht="14.25">
      <c r="A236" s="1"/>
      <c r="B236" s="1"/>
      <c r="C236" s="1"/>
      <c r="D236" s="1"/>
      <c r="E236" s="1"/>
      <c r="F236" s="1"/>
      <c r="G236" s="1"/>
    </row>
    <row r="237" ht="14.25">
      <c r="A237" s="1"/>
      <c r="B237" s="1"/>
      <c r="C237" s="1"/>
      <c r="D237" s="1"/>
      <c r="E237" s="1"/>
      <c r="F237" s="1"/>
      <c r="G237" s="1"/>
    </row>
    <row r="238" ht="14.25">
      <c r="A238" s="1"/>
      <c r="B238" s="1"/>
      <c r="C238" s="1"/>
      <c r="D238" s="1"/>
      <c r="E238" s="1"/>
      <c r="F238" s="1"/>
      <c r="G238" s="1"/>
    </row>
    <row r="239" ht="14.25">
      <c r="A239" s="1"/>
      <c r="B239" s="1"/>
      <c r="C239" s="1"/>
      <c r="D239" s="1"/>
      <c r="E239" s="1"/>
      <c r="F239" s="1"/>
      <c r="G239" s="1"/>
    </row>
    <row r="240" ht="14.25">
      <c r="A240" s="1"/>
      <c r="B240" s="1"/>
      <c r="C240" s="1"/>
      <c r="D240" s="1"/>
      <c r="E240" s="1"/>
      <c r="F240" s="1"/>
      <c r="G240" s="1"/>
    </row>
    <row r="241" ht="14.25">
      <c r="A241" s="1"/>
      <c r="B241" s="1"/>
      <c r="C241" s="1"/>
      <c r="D241" s="1"/>
      <c r="E241" s="1"/>
      <c r="F241" s="1"/>
      <c r="G241" s="1"/>
    </row>
    <row r="242" ht="14.25">
      <c r="A242" s="1"/>
      <c r="B242" s="1"/>
      <c r="C242" s="1"/>
      <c r="D242" s="1"/>
      <c r="E242" s="1"/>
      <c r="F242" s="1"/>
      <c r="G242" s="1"/>
    </row>
    <row r="243" ht="14.25">
      <c r="A243" s="1"/>
      <c r="B243" s="1"/>
      <c r="C243" s="1"/>
      <c r="D243" s="1"/>
      <c r="E243" s="1"/>
      <c r="F243" s="1"/>
      <c r="G243" s="1"/>
    </row>
    <row r="244" ht="14.25">
      <c r="A244" s="1"/>
      <c r="B244" s="1"/>
      <c r="C244" s="1"/>
      <c r="D244" s="1"/>
      <c r="E244" s="1"/>
      <c r="F244" s="1"/>
      <c r="G244" s="1"/>
    </row>
    <row r="245" ht="14.25">
      <c r="A245" s="1"/>
      <c r="B245" s="1"/>
      <c r="C245" s="1"/>
      <c r="D245" s="1"/>
      <c r="E245" s="1"/>
      <c r="F245" s="1"/>
      <c r="G245" s="1"/>
    </row>
    <row r="246" ht="14.25">
      <c r="A246" s="1"/>
      <c r="B246" s="1"/>
      <c r="C246" s="1"/>
      <c r="D246" s="1"/>
      <c r="E246" s="1"/>
      <c r="F246" s="1"/>
      <c r="G246" s="1"/>
    </row>
    <row r="247" ht="14.25">
      <c r="A247" s="1"/>
      <c r="B247" s="1"/>
      <c r="C247" s="1"/>
      <c r="D247" s="1"/>
      <c r="E247" s="1"/>
      <c r="F247" s="1"/>
      <c r="G247" s="1"/>
    </row>
    <row r="248" ht="14.25">
      <c r="A248" s="1"/>
      <c r="B248" s="1"/>
      <c r="C248" s="1"/>
      <c r="D248" s="1"/>
      <c r="E248" s="1"/>
      <c r="F248" s="1"/>
      <c r="G248" s="1"/>
    </row>
    <row r="249" ht="14.25">
      <c r="A249" s="1"/>
      <c r="B249" s="1"/>
      <c r="C249" s="1"/>
      <c r="D249" s="1"/>
      <c r="E249" s="1"/>
      <c r="F249" s="1"/>
      <c r="G249" s="1"/>
    </row>
    <row r="250" ht="14.25">
      <c r="A250" s="1"/>
      <c r="B250" s="1"/>
      <c r="C250" s="1"/>
      <c r="D250" s="1"/>
      <c r="E250" s="1"/>
      <c r="F250" s="1"/>
      <c r="G250" s="1"/>
    </row>
    <row r="251" ht="14.25">
      <c r="A251" s="1"/>
      <c r="B251" s="1"/>
      <c r="C251" s="1"/>
      <c r="D251" s="1"/>
      <c r="E251" s="1"/>
      <c r="F251" s="1"/>
      <c r="G251" s="1"/>
    </row>
    <row r="252" ht="14.25">
      <c r="A252" s="1"/>
      <c r="B252" s="1"/>
      <c r="C252" s="1"/>
      <c r="D252" s="1"/>
      <c r="E252" s="1"/>
      <c r="F252" s="1"/>
      <c r="G252" s="1"/>
    </row>
    <row r="253" ht="14.25">
      <c r="A253" s="1"/>
      <c r="B253" s="1"/>
      <c r="C253" s="1"/>
      <c r="D253" s="1"/>
      <c r="E253" s="1"/>
      <c r="F253" s="1"/>
      <c r="G253" s="1"/>
    </row>
    <row r="254" ht="14.25">
      <c r="A254" s="1"/>
      <c r="B254" s="1"/>
      <c r="C254" s="1"/>
      <c r="D254" s="1"/>
      <c r="E254" s="1"/>
      <c r="F254" s="1"/>
      <c r="G254" s="1"/>
    </row>
    <row r="255" ht="14.25">
      <c r="A255" s="1"/>
      <c r="B255" s="1"/>
      <c r="C255" s="1"/>
      <c r="D255" s="1"/>
      <c r="E255" s="1"/>
      <c r="F255" s="1"/>
      <c r="G255" s="1"/>
    </row>
    <row r="256" ht="14.25">
      <c r="A256" s="1"/>
      <c r="B256" s="1"/>
      <c r="C256" s="1"/>
      <c r="D256" s="1"/>
      <c r="E256" s="1"/>
      <c r="F256" s="1"/>
      <c r="G256" s="1"/>
    </row>
    <row r="257" ht="14.25">
      <c r="A257" s="1"/>
      <c r="B257" s="1"/>
      <c r="C257" s="1"/>
      <c r="D257" s="1"/>
      <c r="E257" s="1"/>
      <c r="F257" s="1"/>
      <c r="G257" s="1"/>
    </row>
    <row r="258" ht="14.25">
      <c r="A258" s="1"/>
      <c r="B258" s="1"/>
      <c r="C258" s="1"/>
      <c r="D258" s="1"/>
      <c r="E258" s="1"/>
      <c r="F258" s="1"/>
      <c r="G258" s="1"/>
    </row>
    <row r="259" ht="14.25">
      <c r="A259" s="1"/>
      <c r="B259" s="1"/>
      <c r="C259" s="1"/>
      <c r="D259" s="1"/>
      <c r="E259" s="1"/>
      <c r="F259" s="1"/>
      <c r="G259" s="1"/>
    </row>
    <row r="260" ht="14.25">
      <c r="A260" s="1"/>
      <c r="B260" s="1"/>
      <c r="C260" s="1"/>
      <c r="D260" s="1"/>
      <c r="E260" s="1"/>
      <c r="F260" s="1"/>
      <c r="G260" s="1"/>
    </row>
    <row r="261" ht="14.25">
      <c r="A261" s="1"/>
      <c r="B261" s="1"/>
      <c r="C261" s="1"/>
      <c r="D261" s="1"/>
      <c r="E261" s="1"/>
      <c r="F261" s="1"/>
      <c r="G261" s="1"/>
    </row>
    <row r="262" ht="14.25">
      <c r="A262" s="1"/>
      <c r="B262" s="1"/>
      <c r="C262" s="1"/>
      <c r="D262" s="1"/>
      <c r="E262" s="1"/>
      <c r="F262" s="1"/>
      <c r="G262" s="1"/>
    </row>
    <row r="263" ht="14.25">
      <c r="A263" s="1"/>
      <c r="B263" s="1"/>
      <c r="C263" s="1"/>
      <c r="D263" s="1"/>
      <c r="E263" s="1"/>
      <c r="F263" s="1"/>
      <c r="G263" s="1"/>
    </row>
    <row r="264" ht="14.25">
      <c r="A264" s="1"/>
      <c r="B264" s="1"/>
      <c r="C264" s="1"/>
      <c r="D264" s="1"/>
      <c r="E264" s="1"/>
      <c r="F264" s="1"/>
      <c r="G264" s="1"/>
    </row>
    <row r="265" ht="14.25">
      <c r="A265" s="1"/>
      <c r="B265" s="1"/>
      <c r="C265" s="1"/>
      <c r="D265" s="1"/>
      <c r="E265" s="1"/>
      <c r="F265" s="1"/>
      <c r="G265" s="1"/>
    </row>
    <row r="266" ht="14.25">
      <c r="A266" s="1"/>
      <c r="B266" s="1"/>
      <c r="C266" s="1"/>
      <c r="D266" s="1"/>
      <c r="E266" s="1"/>
      <c r="F266" s="1"/>
      <c r="G266" s="1"/>
    </row>
    <row r="267" ht="14.25">
      <c r="A267" s="1"/>
      <c r="B267" s="1"/>
      <c r="C267" s="1"/>
      <c r="D267" s="1"/>
      <c r="E267" s="1"/>
      <c r="F267" s="1"/>
      <c r="G267" s="1"/>
    </row>
    <row r="268" ht="14.25">
      <c r="A268" s="1"/>
      <c r="B268" s="1"/>
      <c r="C268" s="1"/>
      <c r="D268" s="1"/>
      <c r="E268" s="1"/>
      <c r="F268" s="1"/>
      <c r="G268" s="1"/>
    </row>
    <row r="269" ht="14.25">
      <c r="A269" s="1"/>
      <c r="B269" s="1"/>
      <c r="C269" s="1"/>
      <c r="D269" s="1"/>
      <c r="E269" s="1"/>
      <c r="F269" s="1"/>
      <c r="G269" s="1"/>
    </row>
    <row r="270" ht="14.25">
      <c r="A270" s="1"/>
      <c r="B270" s="1"/>
      <c r="C270" s="1"/>
      <c r="D270" s="1"/>
      <c r="E270" s="1"/>
      <c r="F270" s="1"/>
      <c r="G270" s="1"/>
    </row>
    <row r="271" ht="14.25">
      <c r="A271" s="1"/>
      <c r="B271" s="1"/>
      <c r="C271" s="1"/>
      <c r="D271" s="1"/>
      <c r="E271" s="1"/>
      <c r="F271" s="1"/>
      <c r="G271" s="1"/>
    </row>
    <row r="272" ht="14.25">
      <c r="A272" s="1"/>
      <c r="B272" s="1"/>
      <c r="C272" s="1"/>
      <c r="D272" s="1"/>
      <c r="E272" s="1"/>
      <c r="F272" s="1"/>
      <c r="G272" s="1"/>
    </row>
    <row r="273" ht="14.25">
      <c r="A273" s="1"/>
      <c r="B273" s="1"/>
      <c r="C273" s="1"/>
      <c r="D273" s="1"/>
      <c r="E273" s="1"/>
      <c r="F273" s="1"/>
      <c r="G273" s="1"/>
    </row>
    <row r="274" ht="14.25">
      <c r="A274" s="1"/>
      <c r="B274" s="1"/>
      <c r="C274" s="1"/>
      <c r="D274" s="1"/>
      <c r="E274" s="1"/>
      <c r="F274" s="1"/>
      <c r="G274" s="1"/>
    </row>
    <row r="275" ht="14.25">
      <c r="A275" s="1"/>
      <c r="B275" s="1"/>
      <c r="C275" s="1"/>
      <c r="D275" s="1"/>
      <c r="E275" s="1"/>
      <c r="F275" s="1"/>
      <c r="G275" s="1"/>
    </row>
    <row r="276" ht="14.25">
      <c r="A276" s="1"/>
      <c r="B276" s="1"/>
      <c r="C276" s="1"/>
      <c r="D276" s="1"/>
      <c r="E276" s="1"/>
      <c r="F276" s="1"/>
      <c r="G276" s="1"/>
    </row>
    <row r="277" ht="14.25">
      <c r="A277" s="1"/>
      <c r="B277" s="1"/>
      <c r="C277" s="1"/>
      <c r="D277" s="1"/>
      <c r="E277" s="1"/>
      <c r="F277" s="1"/>
      <c r="G277" s="1"/>
    </row>
    <row r="278" ht="14.25">
      <c r="A278" s="1"/>
      <c r="B278" s="1"/>
      <c r="C278" s="1"/>
      <c r="D278" s="1"/>
      <c r="E278" s="1"/>
      <c r="F278" s="1"/>
      <c r="G278" s="1"/>
    </row>
    <row r="279" ht="14.25">
      <c r="A279" s="1"/>
      <c r="B279" s="1"/>
      <c r="C279" s="1"/>
      <c r="D279" s="1"/>
      <c r="E279" s="1"/>
      <c r="F279" s="1"/>
      <c r="G279" s="1"/>
    </row>
    <row r="280" ht="14.25">
      <c r="A280" s="1"/>
      <c r="B280" s="1"/>
      <c r="C280" s="1"/>
      <c r="D280" s="1"/>
      <c r="E280" s="1"/>
      <c r="F280" s="1"/>
      <c r="G280" s="1"/>
    </row>
    <row r="281" ht="14.25">
      <c r="A281" s="1"/>
      <c r="B281" s="1"/>
      <c r="C281" s="1"/>
      <c r="D281" s="1"/>
      <c r="E281" s="1"/>
      <c r="F281" s="1"/>
      <c r="G281" s="1"/>
    </row>
    <row r="282" ht="14.25">
      <c r="A282" s="1"/>
      <c r="B282" s="1"/>
      <c r="C282" s="1"/>
      <c r="D282" s="1"/>
      <c r="E282" s="1"/>
      <c r="F282" s="1"/>
      <c r="G282" s="1"/>
    </row>
    <row r="283" ht="14.25">
      <c r="A283" s="1"/>
      <c r="B283" s="1"/>
      <c r="C283" s="1"/>
      <c r="D283" s="1"/>
      <c r="E283" s="1"/>
      <c r="F283" s="1"/>
      <c r="G283" s="1"/>
    </row>
    <row r="284" ht="14.25">
      <c r="A284" s="1"/>
      <c r="B284" s="1"/>
      <c r="C284" s="1"/>
      <c r="D284" s="1"/>
      <c r="E284" s="1"/>
      <c r="F284" s="1"/>
      <c r="G284" s="1"/>
    </row>
    <row r="285" ht="14.25">
      <c r="A285" s="1"/>
      <c r="B285" s="1"/>
      <c r="C285" s="1"/>
      <c r="D285" s="1"/>
      <c r="E285" s="1"/>
      <c r="F285" s="1"/>
      <c r="G285" s="1"/>
    </row>
    <row r="286" ht="14.25">
      <c r="A286" s="1"/>
      <c r="B286" s="1"/>
      <c r="C286" s="1"/>
      <c r="D286" s="1"/>
      <c r="E286" s="1"/>
      <c r="F286" s="1"/>
      <c r="G286" s="1"/>
    </row>
    <row r="287" ht="14.25">
      <c r="A287" s="1"/>
      <c r="B287" s="1"/>
      <c r="C287" s="1"/>
      <c r="D287" s="1"/>
      <c r="E287" s="1"/>
      <c r="F287" s="1"/>
      <c r="G287" s="1"/>
    </row>
    <row r="288" ht="14.25">
      <c r="A288" s="1"/>
      <c r="B288" s="1"/>
      <c r="C288" s="1"/>
      <c r="D288" s="1"/>
      <c r="E288" s="1"/>
      <c r="F288" s="1"/>
      <c r="G288" s="1"/>
    </row>
    <row r="289" ht="14.25">
      <c r="A289" s="1"/>
      <c r="B289" s="1"/>
      <c r="C289" s="1"/>
      <c r="D289" s="1"/>
      <c r="E289" s="1"/>
      <c r="F289" s="1"/>
      <c r="G289" s="1"/>
    </row>
    <row r="290" ht="14.25">
      <c r="A290" s="1"/>
      <c r="B290" s="1"/>
      <c r="C290" s="1"/>
      <c r="D290" s="1"/>
      <c r="E290" s="1"/>
      <c r="F290" s="1"/>
      <c r="G290" s="1"/>
    </row>
    <row r="291" ht="14.25">
      <c r="A291" s="1"/>
      <c r="B291" s="1"/>
      <c r="C291" s="1"/>
      <c r="D291" s="1"/>
      <c r="E291" s="1"/>
      <c r="F291" s="1"/>
      <c r="G291" s="1"/>
    </row>
    <row r="292" ht="14.25">
      <c r="A292" s="1"/>
      <c r="B292" s="1"/>
      <c r="C292" s="1"/>
      <c r="D292" s="1"/>
      <c r="E292" s="1"/>
      <c r="F292" s="1"/>
      <c r="G292" s="1"/>
    </row>
    <row r="293" ht="14.25">
      <c r="A293" s="1"/>
      <c r="B293" s="1"/>
      <c r="C293" s="1"/>
      <c r="D293" s="1"/>
      <c r="E293" s="1"/>
      <c r="F293" s="1"/>
      <c r="G293" s="1"/>
    </row>
    <row r="294" ht="14.25">
      <c r="A294" s="1"/>
      <c r="B294" s="1"/>
      <c r="C294" s="1"/>
      <c r="D294" s="1"/>
      <c r="E294" s="1"/>
      <c r="F294" s="1"/>
      <c r="G294" s="1"/>
    </row>
    <row r="295" ht="14.25">
      <c r="A295" s="1"/>
      <c r="B295" s="1"/>
      <c r="C295" s="1"/>
      <c r="D295" s="1"/>
      <c r="E295" s="1"/>
      <c r="F295" s="1"/>
      <c r="G295" s="1"/>
    </row>
    <row r="296" ht="14.25">
      <c r="A296" s="1"/>
      <c r="B296" s="1"/>
      <c r="C296" s="1"/>
      <c r="D296" s="1"/>
      <c r="E296" s="1"/>
      <c r="F296" s="1"/>
      <c r="G296" s="1"/>
    </row>
    <row r="298" ht="14.25">
      <c r="G298" s="1"/>
    </row>
    <row r="299" ht="14.25">
      <c r="G299" s="1"/>
    </row>
    <row r="300" ht="14.25">
      <c r="G300" s="1"/>
    </row>
  </sheetData>
  <mergeCells count="14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B16:E16"/>
    <mergeCell ref="F16:G16"/>
    <mergeCell ref="B17:E17"/>
    <mergeCell ref="F17:G17"/>
    <mergeCell ref="A19:G19"/>
    <mergeCell ref="B20:F20"/>
    <mergeCell ref="B21:D21"/>
    <mergeCell ref="B22:D22"/>
    <mergeCell ref="B23:F23"/>
    <mergeCell ref="B24:F24"/>
    <mergeCell ref="B26:F26"/>
    <mergeCell ref="B27:F27"/>
    <mergeCell ref="A29:F29"/>
    <mergeCell ref="A31:G31"/>
    <mergeCell ref="B32:E32"/>
    <mergeCell ref="B33:E33"/>
    <mergeCell ref="B34:E34"/>
    <mergeCell ref="B35:E35"/>
    <mergeCell ref="A36:E36"/>
    <mergeCell ref="B38:E38"/>
    <mergeCell ref="L38:O39"/>
    <mergeCell ref="B39:E39"/>
    <mergeCell ref="B40:E40"/>
    <mergeCell ref="L40:O41"/>
    <mergeCell ref="B41:E41"/>
    <mergeCell ref="B42:E42"/>
    <mergeCell ref="B43:E43"/>
    <mergeCell ref="B44:E44"/>
    <mergeCell ref="B46:E46"/>
    <mergeCell ref="A47:E47"/>
    <mergeCell ref="A49:G49"/>
    <mergeCell ref="B51:F51"/>
    <mergeCell ref="B52:F52"/>
    <mergeCell ref="B53:F53"/>
    <mergeCell ref="B54:F54"/>
    <mergeCell ref="B55:F55"/>
    <mergeCell ref="B56:F56"/>
    <mergeCell ref="B57:F57"/>
    <mergeCell ref="A58:F58"/>
    <mergeCell ref="A60:G60"/>
    <mergeCell ref="A62:F62"/>
    <mergeCell ref="B63:F63"/>
    <mergeCell ref="B64:F64"/>
    <mergeCell ref="B65:F65"/>
    <mergeCell ref="A66:F66"/>
    <mergeCell ref="A68:G68"/>
    <mergeCell ref="A69:F69"/>
    <mergeCell ref="A70:A71"/>
    <mergeCell ref="B70:E70"/>
    <mergeCell ref="F70:F71"/>
    <mergeCell ref="G70:G71"/>
    <mergeCell ref="B71:D71"/>
    <mergeCell ref="B72:E72"/>
    <mergeCell ref="B73:E73"/>
    <mergeCell ref="B74:E74"/>
    <mergeCell ref="B75:E75"/>
    <mergeCell ref="B76:E76"/>
    <mergeCell ref="A77:E77"/>
    <mergeCell ref="A79:G79"/>
    <mergeCell ref="B80:F80"/>
    <mergeCell ref="A81:F81"/>
    <mergeCell ref="B82:E82"/>
    <mergeCell ref="A83:A84"/>
    <mergeCell ref="B83:E83"/>
    <mergeCell ref="F83:F84"/>
    <mergeCell ref="G83:G84"/>
    <mergeCell ref="B84:D84"/>
    <mergeCell ref="A85:A86"/>
    <mergeCell ref="B85:C85"/>
    <mergeCell ref="F85:F86"/>
    <mergeCell ref="G85:G86"/>
    <mergeCell ref="B86:D86"/>
    <mergeCell ref="A87:A88"/>
    <mergeCell ref="B87:C87"/>
    <mergeCell ref="F87:F88"/>
    <mergeCell ref="G87:G88"/>
    <mergeCell ref="B88:D88"/>
    <mergeCell ref="A89:A90"/>
    <mergeCell ref="B89:C89"/>
    <mergeCell ref="F89:F90"/>
    <mergeCell ref="G89:G90"/>
    <mergeCell ref="B90:D90"/>
    <mergeCell ref="B91:E91"/>
    <mergeCell ref="A92:F92"/>
    <mergeCell ref="B93:F93"/>
    <mergeCell ref="B94:F94"/>
    <mergeCell ref="A96:F96"/>
    <mergeCell ref="B97:F97"/>
    <mergeCell ref="B98:F98"/>
    <mergeCell ref="A99:F99"/>
    <mergeCell ref="A101:G101"/>
    <mergeCell ref="B102:F102"/>
    <mergeCell ref="B103:F103"/>
    <mergeCell ref="B104:F104"/>
    <mergeCell ref="B105:F105"/>
    <mergeCell ref="B106:F106"/>
    <mergeCell ref="B107:F107"/>
    <mergeCell ref="A109:F109"/>
    <mergeCell ref="B110:F110"/>
    <mergeCell ref="B111:F111"/>
    <mergeCell ref="B112:F112"/>
    <mergeCell ref="B113:F113"/>
    <mergeCell ref="B114:F114"/>
    <mergeCell ref="A115:F115"/>
    <mergeCell ref="A117:G117"/>
    <mergeCell ref="B118:E118"/>
    <mergeCell ref="B119:E119"/>
    <mergeCell ref="B120:E120"/>
    <mergeCell ref="A121:A125"/>
    <mergeCell ref="B121:E121"/>
    <mergeCell ref="F121:F125"/>
    <mergeCell ref="G121:G125"/>
    <mergeCell ref="B122:C123"/>
    <mergeCell ref="B124:D124"/>
    <mergeCell ref="B125:C125"/>
    <mergeCell ref="A126:F126"/>
    <mergeCell ref="A137:G137"/>
    <mergeCell ref="A138:F138"/>
    <mergeCell ref="B139:F139"/>
    <mergeCell ref="B140:F140"/>
    <mergeCell ref="B141:F141"/>
    <mergeCell ref="B142:F142"/>
    <mergeCell ref="B143:F143"/>
    <mergeCell ref="B144:F144"/>
    <mergeCell ref="B145:F145"/>
    <mergeCell ref="B146:F146"/>
  </mergeCells>
  <printOptions headings="0" gridLines="0"/>
  <pageMargins left="0.51181102362204722" right="0.51181102362204722" top="0.78740157480314954" bottom="0.78740157480314954" header="0.31496062000000014" footer="0.31496062000000014"/>
  <pageSetup paperSize="9" scale="72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47" zoomScale="100" workbookViewId="0">
      <selection activeCell="J127" activeCellId="0" sqref="J127"/>
    </sheetView>
  </sheetViews>
  <sheetFormatPr defaultRowHeight="14.25"/>
  <cols>
    <col customWidth="1" min="1" max="1" style="1" width="5.42578125"/>
    <col customWidth="1" min="2" max="6" style="1" width="20.7109375"/>
    <col customWidth="1" min="7" max="7" style="1" width="24.42578125"/>
    <col bestFit="1" customWidth="1" min="9" max="9" width="13.85546875"/>
    <col bestFit="1" customWidth="1" min="10" max="10" width="10.140625"/>
  </cols>
  <sheetData>
    <row r="1">
      <c r="A1" s="248" t="s">
        <v>153</v>
      </c>
      <c r="B1" s="249"/>
      <c r="C1" s="249"/>
      <c r="D1" s="249"/>
      <c r="E1" s="249"/>
      <c r="F1" s="249"/>
      <c r="G1" s="250"/>
    </row>
    <row r="2">
      <c r="A2" s="6" t="s">
        <v>1</v>
      </c>
      <c r="B2" s="6"/>
      <c r="C2" s="6"/>
      <c r="D2" s="6"/>
      <c r="E2" s="6"/>
      <c r="F2" s="6"/>
      <c r="G2" s="6"/>
    </row>
    <row r="3">
      <c r="A3" s="5" t="s">
        <v>2</v>
      </c>
      <c r="B3" s="5"/>
      <c r="C3" s="5"/>
      <c r="D3" s="5"/>
      <c r="E3" s="5"/>
      <c r="F3" s="5"/>
      <c r="G3" s="5"/>
    </row>
    <row r="4" ht="29.25" customHeight="1">
      <c r="A4" s="9" t="s">
        <v>154</v>
      </c>
      <c r="B4" s="9"/>
      <c r="C4" s="9"/>
      <c r="D4" s="9"/>
      <c r="E4" s="9"/>
      <c r="F4" s="9"/>
      <c r="G4" s="9"/>
    </row>
    <row r="5">
      <c r="A5" s="8" t="s">
        <v>4</v>
      </c>
      <c r="B5" s="8"/>
      <c r="C5" s="8"/>
      <c r="D5" s="8"/>
      <c r="E5" s="8"/>
      <c r="F5" s="8"/>
      <c r="G5" s="8"/>
    </row>
    <row r="6">
      <c r="A6" s="9" t="s">
        <v>5</v>
      </c>
      <c r="B6" s="9"/>
      <c r="C6" s="9"/>
      <c r="D6" s="9"/>
      <c r="E6" s="9"/>
      <c r="F6" s="9"/>
      <c r="G6" s="9"/>
    </row>
    <row r="7">
      <c r="A7" s="8" t="s">
        <v>155</v>
      </c>
      <c r="B7" s="8"/>
      <c r="C7" s="8"/>
      <c r="D7" s="8"/>
      <c r="E7" s="8"/>
      <c r="F7" s="8"/>
      <c r="G7" s="8"/>
    </row>
    <row r="8">
      <c r="A8" s="9" t="s">
        <v>148</v>
      </c>
      <c r="B8" s="9"/>
      <c r="C8" s="9"/>
      <c r="D8" s="9"/>
      <c r="E8" s="9"/>
      <c r="F8" s="9"/>
      <c r="G8" s="9"/>
    </row>
    <row r="9">
      <c r="A9" s="251"/>
      <c r="B9" s="252"/>
      <c r="C9" s="252"/>
      <c r="D9" s="252"/>
      <c r="E9" s="252"/>
      <c r="F9" s="252"/>
      <c r="G9" s="252"/>
    </row>
    <row r="10">
      <c r="A10" s="19" t="s">
        <v>8</v>
      </c>
      <c r="B10" s="36"/>
      <c r="C10" s="36"/>
      <c r="D10" s="36"/>
      <c r="E10" s="36"/>
      <c r="F10" s="36"/>
      <c r="G10" s="20"/>
    </row>
    <row r="11">
      <c r="A11" s="21">
        <v>1</v>
      </c>
      <c r="B11" s="22" t="s">
        <v>9</v>
      </c>
      <c r="C11" s="23"/>
      <c r="D11" s="23"/>
      <c r="E11" s="24"/>
      <c r="F11" s="12" t="s">
        <v>10</v>
      </c>
      <c r="G11" s="14"/>
    </row>
    <row r="12">
      <c r="A12" s="15">
        <v>2</v>
      </c>
      <c r="B12" s="16" t="s">
        <v>11</v>
      </c>
      <c r="C12" s="17"/>
      <c r="D12" s="17"/>
      <c r="E12" s="18"/>
      <c r="F12" s="19" t="s">
        <v>12</v>
      </c>
      <c r="G12" s="20"/>
    </row>
    <row r="13">
      <c r="A13" s="21">
        <v>3</v>
      </c>
      <c r="B13" s="22" t="s">
        <v>13</v>
      </c>
      <c r="C13" s="23"/>
      <c r="D13" s="23"/>
      <c r="E13" s="24"/>
      <c r="F13" s="12"/>
      <c r="G13" s="14"/>
    </row>
    <row r="14">
      <c r="A14" s="15">
        <v>4</v>
      </c>
      <c r="B14" s="16" t="s">
        <v>14</v>
      </c>
      <c r="C14" s="17"/>
      <c r="D14" s="17"/>
      <c r="E14" s="18"/>
      <c r="F14" s="253" t="s">
        <v>149</v>
      </c>
      <c r="G14" s="254"/>
    </row>
    <row r="15">
      <c r="A15" s="21">
        <v>5</v>
      </c>
      <c r="B15" s="22" t="s">
        <v>15</v>
      </c>
      <c r="C15" s="23"/>
      <c r="D15" s="23"/>
      <c r="E15" s="24"/>
      <c r="F15" s="12"/>
      <c r="G15" s="14"/>
    </row>
    <row r="16">
      <c r="A16" s="15">
        <v>6</v>
      </c>
      <c r="B16" s="16" t="s">
        <v>16</v>
      </c>
      <c r="C16" s="17"/>
      <c r="D16" s="17"/>
      <c r="E16" s="18"/>
      <c r="F16" s="255">
        <v>12</v>
      </c>
      <c r="G16" s="256"/>
    </row>
    <row r="17">
      <c r="A17" s="21">
        <v>7</v>
      </c>
      <c r="B17" s="22" t="s">
        <v>17</v>
      </c>
      <c r="C17" s="23"/>
      <c r="D17" s="23"/>
      <c r="E17" s="23"/>
      <c r="F17" s="257"/>
      <c r="G17" s="258"/>
    </row>
    <row r="18">
      <c r="A18" s="125"/>
      <c r="B18" s="17"/>
      <c r="C18" s="259"/>
      <c r="D18" s="259"/>
      <c r="E18" s="259"/>
      <c r="F18" s="260"/>
      <c r="G18" s="246"/>
    </row>
    <row r="19">
      <c r="A19" s="12" t="s">
        <v>18</v>
      </c>
      <c r="B19" s="13"/>
      <c r="C19" s="13"/>
      <c r="D19" s="13"/>
      <c r="E19" s="13"/>
      <c r="F19" s="13"/>
      <c r="G19" s="14"/>
    </row>
    <row r="20">
      <c r="A20" s="46" t="s">
        <v>19</v>
      </c>
      <c r="B20" s="73" t="s">
        <v>20</v>
      </c>
      <c r="C20" s="74"/>
      <c r="D20" s="74"/>
      <c r="E20" s="74"/>
      <c r="F20" s="75"/>
      <c r="G20" s="76" t="s">
        <v>21</v>
      </c>
    </row>
    <row r="21">
      <c r="A21" s="49" t="s">
        <v>22</v>
      </c>
      <c r="B21" s="50" t="s">
        <v>156</v>
      </c>
      <c r="C21" s="51"/>
      <c r="D21" s="51"/>
      <c r="E21" s="51"/>
      <c r="F21" s="52"/>
      <c r="G21" s="48">
        <v>0</v>
      </c>
    </row>
    <row r="22">
      <c r="A22" s="42" t="s">
        <v>25</v>
      </c>
      <c r="B22" s="43" t="s">
        <v>26</v>
      </c>
      <c r="C22" s="44"/>
      <c r="D22" s="44"/>
      <c r="E22" s="46" t="s">
        <v>27</v>
      </c>
      <c r="F22" s="261">
        <v>0</v>
      </c>
      <c r="G22" s="55">
        <f>1302*F22</f>
        <v>0</v>
      </c>
    </row>
    <row r="23">
      <c r="A23" s="49" t="s">
        <v>28</v>
      </c>
      <c r="B23" s="50" t="s">
        <v>29</v>
      </c>
      <c r="C23" s="51"/>
      <c r="D23" s="51"/>
      <c r="E23" s="51"/>
      <c r="F23" s="52"/>
      <c r="G23" s="54">
        <v>0</v>
      </c>
    </row>
    <row r="24">
      <c r="A24" s="42" t="s">
        <v>30</v>
      </c>
      <c r="B24" s="262" t="s">
        <v>31</v>
      </c>
      <c r="C24" s="263"/>
      <c r="D24" s="263"/>
      <c r="E24" s="263"/>
      <c r="F24" s="264"/>
      <c r="G24" s="55">
        <v>0</v>
      </c>
    </row>
    <row r="25">
      <c r="A25" s="49" t="s">
        <v>33</v>
      </c>
      <c r="B25" s="265" t="s">
        <v>34</v>
      </c>
      <c r="C25" s="266" t="s">
        <v>35</v>
      </c>
      <c r="D25" s="70">
        <v>0</v>
      </c>
      <c r="E25" s="266" t="s">
        <v>36</v>
      </c>
      <c r="F25" s="70">
        <f>ROUND(D25*F21,2)</f>
        <v>0</v>
      </c>
      <c r="G25" s="54">
        <v>0</v>
      </c>
    </row>
    <row r="26">
      <c r="A26" s="42" t="s">
        <v>37</v>
      </c>
      <c r="B26" s="267" t="s">
        <v>38</v>
      </c>
      <c r="C26" s="268"/>
      <c r="D26" s="268"/>
      <c r="E26" s="268"/>
      <c r="F26" s="269"/>
      <c r="G26" s="55">
        <v>0</v>
      </c>
    </row>
    <row r="27">
      <c r="A27" s="49" t="s">
        <v>39</v>
      </c>
      <c r="B27" s="270" t="s">
        <v>40</v>
      </c>
      <c r="C27" s="271"/>
      <c r="D27" s="271"/>
      <c r="E27" s="271"/>
      <c r="F27" s="272"/>
      <c r="G27" s="54">
        <v>0</v>
      </c>
    </row>
    <row r="28">
      <c r="A28" s="42" t="s">
        <v>41</v>
      </c>
      <c r="B28" s="273" t="s">
        <v>42</v>
      </c>
      <c r="C28" s="274" t="s">
        <v>43</v>
      </c>
      <c r="D28" s="221">
        <v>0</v>
      </c>
      <c r="E28" s="274" t="s">
        <v>44</v>
      </c>
      <c r="F28" s="221">
        <f>G21/220</f>
        <v>0</v>
      </c>
      <c r="G28" s="275">
        <f>TRUNC(F28*D28,2)</f>
        <v>0</v>
      </c>
    </row>
    <row r="29">
      <c r="A29" s="38" t="s">
        <v>45</v>
      </c>
      <c r="B29" s="39"/>
      <c r="C29" s="39"/>
      <c r="D29" s="39"/>
      <c r="E29" s="39"/>
      <c r="F29" s="40"/>
      <c r="G29" s="41">
        <f>SUM(G21:G28)</f>
        <v>0</v>
      </c>
    </row>
    <row r="30">
      <c r="A30" s="125"/>
      <c r="B30" s="125"/>
      <c r="C30" s="132"/>
      <c r="D30" s="132"/>
      <c r="E30" s="132"/>
      <c r="F30" s="132"/>
      <c r="G30" s="133"/>
    </row>
    <row r="31">
      <c r="A31" s="12" t="s">
        <v>46</v>
      </c>
      <c r="B31" s="13"/>
      <c r="C31" s="13"/>
      <c r="D31" s="13"/>
      <c r="E31" s="13"/>
      <c r="F31" s="13"/>
      <c r="G31" s="14"/>
    </row>
    <row r="32">
      <c r="A32" s="46" t="s">
        <v>47</v>
      </c>
      <c r="B32" s="73" t="s">
        <v>48</v>
      </c>
      <c r="C32" s="74"/>
      <c r="D32" s="74"/>
      <c r="E32" s="75"/>
      <c r="F32" s="46" t="s">
        <v>49</v>
      </c>
      <c r="G32" s="76" t="s">
        <v>50</v>
      </c>
    </row>
    <row r="33">
      <c r="A33" s="49" t="s">
        <v>22</v>
      </c>
      <c r="B33" s="83" t="s">
        <v>51</v>
      </c>
      <c r="C33" s="84"/>
      <c r="D33" s="84"/>
      <c r="E33" s="85"/>
      <c r="F33" s="86">
        <v>8.3299999999999999e-002</v>
      </c>
      <c r="G33" s="54">
        <f>G29*F33</f>
        <v>0</v>
      </c>
    </row>
    <row r="34">
      <c r="A34" s="42" t="s">
        <v>25</v>
      </c>
      <c r="B34" s="79" t="s">
        <v>52</v>
      </c>
      <c r="C34" s="80"/>
      <c r="D34" s="80"/>
      <c r="E34" s="81"/>
      <c r="F34" s="82">
        <v>0.121</v>
      </c>
      <c r="G34" s="55">
        <f>G29*F34</f>
        <v>0</v>
      </c>
    </row>
    <row r="35">
      <c r="A35" s="49"/>
      <c r="B35" s="83"/>
      <c r="C35" s="84"/>
      <c r="D35" s="84"/>
      <c r="E35" s="85"/>
      <c r="F35" s="86"/>
      <c r="G35" s="54"/>
    </row>
    <row r="36">
      <c r="A36" s="73" t="s">
        <v>53</v>
      </c>
      <c r="B36" s="74"/>
      <c r="C36" s="74"/>
      <c r="D36" s="74"/>
      <c r="E36" s="75"/>
      <c r="F36" s="100">
        <f>F33+F34</f>
        <v>0.20429999999999998</v>
      </c>
      <c r="G36" s="76">
        <f>SUM(G33:G34)</f>
        <v>0</v>
      </c>
      <c r="I36" s="88">
        <f>G36</f>
        <v>0</v>
      </c>
    </row>
    <row r="37">
      <c r="A37" s="84"/>
      <c r="B37" s="39"/>
      <c r="C37" s="39"/>
      <c r="D37" s="39"/>
      <c r="E37" s="39"/>
      <c r="F37" s="276"/>
      <c r="G37" s="166"/>
    </row>
    <row r="38">
      <c r="A38" s="46" t="s">
        <v>54</v>
      </c>
      <c r="B38" s="73" t="s">
        <v>55</v>
      </c>
      <c r="C38" s="74"/>
      <c r="D38" s="74"/>
      <c r="E38" s="75"/>
      <c r="F38" s="46" t="s">
        <v>49</v>
      </c>
      <c r="G38" s="76" t="s">
        <v>50</v>
      </c>
    </row>
    <row r="39">
      <c r="A39" s="49" t="s">
        <v>22</v>
      </c>
      <c r="B39" s="83" t="s">
        <v>56</v>
      </c>
      <c r="C39" s="84"/>
      <c r="D39" s="84"/>
      <c r="E39" s="85"/>
      <c r="F39" s="86">
        <v>0.20000000000000001</v>
      </c>
      <c r="G39" s="110">
        <f t="shared" ref="G39:G46" si="6">ROUND(F39*($G$29+$G$36),2)</f>
        <v>0</v>
      </c>
      <c r="I39" s="92">
        <f t="shared" ref="I39:I46" si="7">$I$36*F39</f>
        <v>0</v>
      </c>
    </row>
    <row r="40">
      <c r="A40" s="42" t="s">
        <v>25</v>
      </c>
      <c r="B40" s="79" t="s">
        <v>57</v>
      </c>
      <c r="C40" s="80"/>
      <c r="D40" s="80"/>
      <c r="E40" s="81"/>
      <c r="F40" s="82">
        <v>1.4999999999999999e-002</v>
      </c>
      <c r="G40" s="110">
        <f t="shared" si="6"/>
        <v>0</v>
      </c>
      <c r="I40" s="92">
        <f t="shared" si="7"/>
        <v>0</v>
      </c>
    </row>
    <row r="41">
      <c r="A41" s="49" t="s">
        <v>28</v>
      </c>
      <c r="B41" s="83" t="s">
        <v>58</v>
      </c>
      <c r="C41" s="84"/>
      <c r="D41" s="84"/>
      <c r="E41" s="85"/>
      <c r="F41" s="86">
        <v>1.e-002</v>
      </c>
      <c r="G41" s="110">
        <f t="shared" si="6"/>
        <v>0</v>
      </c>
      <c r="I41" s="92">
        <f t="shared" si="7"/>
        <v>0</v>
      </c>
    </row>
    <row r="42">
      <c r="A42" s="42" t="s">
        <v>30</v>
      </c>
      <c r="B42" s="79" t="s">
        <v>59</v>
      </c>
      <c r="C42" s="80"/>
      <c r="D42" s="80"/>
      <c r="E42" s="81"/>
      <c r="F42" s="82">
        <v>2.e-003</v>
      </c>
      <c r="G42" s="110">
        <f t="shared" si="6"/>
        <v>0</v>
      </c>
      <c r="I42" s="92">
        <f t="shared" si="7"/>
        <v>0</v>
      </c>
    </row>
    <row r="43">
      <c r="A43" s="49" t="s">
        <v>33</v>
      </c>
      <c r="B43" s="134" t="s">
        <v>60</v>
      </c>
      <c r="C43" s="135"/>
      <c r="D43" s="135"/>
      <c r="E43" s="136"/>
      <c r="F43" s="86">
        <v>2.5000000000000001e-002</v>
      </c>
      <c r="G43" s="110">
        <f t="shared" si="6"/>
        <v>0</v>
      </c>
      <c r="I43" s="92">
        <f t="shared" si="7"/>
        <v>0</v>
      </c>
    </row>
    <row r="44">
      <c r="A44" s="42" t="s">
        <v>37</v>
      </c>
      <c r="B44" s="79" t="s">
        <v>61</v>
      </c>
      <c r="C44" s="80"/>
      <c r="D44" s="80"/>
      <c r="E44" s="81"/>
      <c r="F44" s="82">
        <v>8.0000000000000002e-002</v>
      </c>
      <c r="G44" s="110">
        <f t="shared" si="6"/>
        <v>0</v>
      </c>
      <c r="I44" s="92">
        <f t="shared" si="7"/>
        <v>0</v>
      </c>
    </row>
    <row r="45">
      <c r="A45" s="49" t="s">
        <v>39</v>
      </c>
      <c r="B45" s="153" t="s">
        <v>62</v>
      </c>
      <c r="C45" s="98">
        <v>0</v>
      </c>
      <c r="D45" s="153" t="s">
        <v>63</v>
      </c>
      <c r="E45" s="99">
        <v>0</v>
      </c>
      <c r="F45" s="86">
        <f>E45*C45</f>
        <v>0</v>
      </c>
      <c r="G45" s="110">
        <f t="shared" si="6"/>
        <v>0</v>
      </c>
      <c r="I45" s="92">
        <f t="shared" si="7"/>
        <v>0</v>
      </c>
    </row>
    <row r="46">
      <c r="A46" s="42" t="s">
        <v>41</v>
      </c>
      <c r="B46" s="79" t="s">
        <v>64</v>
      </c>
      <c r="C46" s="80"/>
      <c r="D46" s="80"/>
      <c r="E46" s="81"/>
      <c r="F46" s="82">
        <v>6.0000000000000001e-003</v>
      </c>
      <c r="G46" s="110">
        <f t="shared" si="6"/>
        <v>0</v>
      </c>
      <c r="I46" s="92">
        <f t="shared" si="7"/>
        <v>0</v>
      </c>
    </row>
    <row r="47">
      <c r="A47" s="38" t="s">
        <v>53</v>
      </c>
      <c r="B47" s="39"/>
      <c r="C47" s="39"/>
      <c r="D47" s="39"/>
      <c r="E47" s="40"/>
      <c r="F47" s="87">
        <f>SUM(F39:F46)</f>
        <v>0.33800000000000008</v>
      </c>
      <c r="G47" s="41">
        <f>SUM(G39:G46)</f>
        <v>0</v>
      </c>
      <c r="I47" s="101">
        <f>SUM(I39:I46)</f>
        <v>0</v>
      </c>
    </row>
    <row r="48">
      <c r="A48" s="277"/>
      <c r="B48" s="278"/>
      <c r="C48" s="277"/>
      <c r="D48" s="277"/>
      <c r="E48" s="277"/>
      <c r="F48" s="277"/>
      <c r="G48" s="279"/>
    </row>
    <row r="49">
      <c r="A49" s="280" t="s">
        <v>65</v>
      </c>
      <c r="B49" s="280"/>
      <c r="C49" s="280"/>
      <c r="D49" s="280"/>
      <c r="E49" s="280"/>
      <c r="F49" s="280"/>
      <c r="G49" s="280"/>
    </row>
    <row r="50">
      <c r="A50" s="281"/>
      <c r="B50" s="282"/>
      <c r="C50" s="281"/>
      <c r="D50" s="281"/>
      <c r="E50" s="281"/>
      <c r="F50" s="281"/>
      <c r="G50" s="283"/>
    </row>
    <row r="51">
      <c r="A51" s="37" t="s">
        <v>66</v>
      </c>
      <c r="B51" s="38" t="s">
        <v>67</v>
      </c>
      <c r="C51" s="39"/>
      <c r="D51" s="39"/>
      <c r="E51" s="39"/>
      <c r="F51" s="40"/>
      <c r="G51" s="41" t="s">
        <v>50</v>
      </c>
    </row>
    <row r="52">
      <c r="A52" s="42" t="s">
        <v>22</v>
      </c>
      <c r="B52" s="79" t="s">
        <v>150</v>
      </c>
      <c r="C52" s="80"/>
      <c r="D52" s="80"/>
      <c r="E52" s="80"/>
      <c r="F52" s="81"/>
      <c r="G52" s="284">
        <v>0</v>
      </c>
    </row>
    <row r="53">
      <c r="A53" s="49" t="s">
        <v>25</v>
      </c>
      <c r="B53" s="83" t="s">
        <v>69</v>
      </c>
      <c r="C53" s="84"/>
      <c r="D53" s="84"/>
      <c r="E53" s="84"/>
      <c r="F53" s="85"/>
      <c r="G53" s="110">
        <v>0</v>
      </c>
    </row>
    <row r="54">
      <c r="A54" s="42" t="s">
        <v>28</v>
      </c>
      <c r="B54" s="79" t="s">
        <v>157</v>
      </c>
      <c r="C54" s="80"/>
      <c r="D54" s="80"/>
      <c r="E54" s="80"/>
      <c r="F54" s="81"/>
      <c r="G54" s="91">
        <f>UNIFORMES!F3</f>
        <v>0</v>
      </c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</row>
    <row r="55">
      <c r="A55" s="49" t="s">
        <v>30</v>
      </c>
      <c r="B55" s="83" t="s">
        <v>151</v>
      </c>
      <c r="C55" s="84"/>
      <c r="D55" s="84"/>
      <c r="E55" s="84"/>
      <c r="F55" s="85"/>
      <c r="G55" s="110">
        <v>0</v>
      </c>
    </row>
    <row r="56">
      <c r="A56" s="42" t="s">
        <v>33</v>
      </c>
      <c r="B56" s="79" t="s">
        <v>72</v>
      </c>
      <c r="C56" s="80"/>
      <c r="D56" s="80"/>
      <c r="E56" s="80"/>
      <c r="F56" s="81"/>
      <c r="G56" s="91">
        <v>0</v>
      </c>
    </row>
    <row r="57">
      <c r="A57" s="38" t="s">
        <v>74</v>
      </c>
      <c r="B57" s="39"/>
      <c r="C57" s="39"/>
      <c r="D57" s="39"/>
      <c r="E57" s="39"/>
      <c r="F57" s="40"/>
      <c r="G57" s="41">
        <f>SUM(G52:G56)</f>
        <v>0</v>
      </c>
    </row>
    <row r="58">
      <c r="A58" s="112"/>
      <c r="B58" s="112"/>
      <c r="C58" s="112"/>
      <c r="D58" s="112"/>
      <c r="E58" s="112"/>
      <c r="F58" s="112"/>
      <c r="G58" s="241"/>
    </row>
    <row r="59">
      <c r="A59" s="280" t="s">
        <v>75</v>
      </c>
      <c r="B59" s="280"/>
      <c r="C59" s="280"/>
      <c r="D59" s="280"/>
      <c r="E59" s="280"/>
      <c r="F59" s="280"/>
      <c r="G59" s="280"/>
    </row>
    <row r="60">
      <c r="A60" s="242"/>
      <c r="B60" s="243"/>
      <c r="C60" s="244"/>
      <c r="D60" s="245"/>
      <c r="E60" s="245"/>
      <c r="F60" s="245"/>
      <c r="G60" s="246"/>
    </row>
    <row r="61">
      <c r="A61" s="38" t="s">
        <v>76</v>
      </c>
      <c r="B61" s="39"/>
      <c r="C61" s="39"/>
      <c r="D61" s="39"/>
      <c r="E61" s="39"/>
      <c r="F61" s="40"/>
      <c r="G61" s="41" t="s">
        <v>50</v>
      </c>
    </row>
    <row r="62">
      <c r="A62" s="115" t="s">
        <v>47</v>
      </c>
      <c r="B62" s="116" t="s">
        <v>48</v>
      </c>
      <c r="C62" s="117"/>
      <c r="D62" s="117"/>
      <c r="E62" s="117"/>
      <c r="F62" s="118"/>
      <c r="G62" s="119">
        <f>G36</f>
        <v>0</v>
      </c>
    </row>
    <row r="63">
      <c r="A63" s="120" t="s">
        <v>54</v>
      </c>
      <c r="B63" s="121" t="s">
        <v>77</v>
      </c>
      <c r="C63" s="122"/>
      <c r="D63" s="122"/>
      <c r="E63" s="122"/>
      <c r="F63" s="123"/>
      <c r="G63" s="124">
        <f>G47</f>
        <v>0</v>
      </c>
    </row>
    <row r="64">
      <c r="A64" s="115" t="s">
        <v>66</v>
      </c>
      <c r="B64" s="116" t="s">
        <v>67</v>
      </c>
      <c r="C64" s="117"/>
      <c r="D64" s="117"/>
      <c r="E64" s="117"/>
      <c r="F64" s="118"/>
      <c r="G64" s="119">
        <f>G57</f>
        <v>0</v>
      </c>
    </row>
    <row r="65">
      <c r="A65" s="38" t="s">
        <v>78</v>
      </c>
      <c r="B65" s="39"/>
      <c r="C65" s="39"/>
      <c r="D65" s="39"/>
      <c r="E65" s="39"/>
      <c r="F65" s="40"/>
      <c r="G65" s="41">
        <f>SUM(G62:G64)</f>
        <v>0</v>
      </c>
    </row>
    <row r="66" s="285" customFormat="1">
      <c r="A66" s="125"/>
      <c r="B66" s="117"/>
      <c r="C66" s="126"/>
      <c r="D66" s="127"/>
      <c r="E66" s="127"/>
      <c r="F66" s="127"/>
      <c r="G66" s="128"/>
      <c r="H66" s="286"/>
      <c r="I66" s="286"/>
      <c r="J66" s="286"/>
      <c r="K66" s="286"/>
      <c r="L66" s="286"/>
      <c r="M66" s="286"/>
      <c r="N66" s="286"/>
      <c r="O66" s="286"/>
      <c r="P66" s="286"/>
      <c r="Q66" s="286"/>
      <c r="R66" s="286"/>
      <c r="S66" s="286"/>
      <c r="T66" s="286"/>
      <c r="U66" s="286"/>
      <c r="V66" s="286"/>
      <c r="W66" s="286"/>
      <c r="X66" s="286"/>
      <c r="Y66" s="286"/>
      <c r="Z66" s="286"/>
      <c r="AA66" s="286"/>
      <c r="AB66" s="286"/>
      <c r="AC66" s="286"/>
      <c r="AD66" s="286"/>
      <c r="AE66" s="286"/>
      <c r="AF66" s="286"/>
      <c r="AG66" s="286"/>
      <c r="AH66" s="286"/>
      <c r="AI66" s="286"/>
      <c r="AJ66" s="286"/>
      <c r="AK66" s="286"/>
      <c r="AL66" s="286"/>
      <c r="AM66" s="286"/>
      <c r="AN66" s="286"/>
      <c r="AO66" s="286"/>
    </row>
    <row r="67">
      <c r="A67" s="12" t="s">
        <v>79</v>
      </c>
      <c r="B67" s="13"/>
      <c r="C67" s="13"/>
      <c r="D67" s="13"/>
      <c r="E67" s="13"/>
      <c r="F67" s="13"/>
      <c r="G67" s="14"/>
    </row>
    <row r="68">
      <c r="A68" s="73" t="s">
        <v>80</v>
      </c>
      <c r="B68" s="74"/>
      <c r="C68" s="74"/>
      <c r="D68" s="74"/>
      <c r="E68" s="74"/>
      <c r="F68" s="75"/>
      <c r="G68" s="76" t="s">
        <v>21</v>
      </c>
    </row>
    <row r="69">
      <c r="A69" s="129" t="s">
        <v>22</v>
      </c>
      <c r="B69" s="83" t="s">
        <v>81</v>
      </c>
      <c r="C69" s="84"/>
      <c r="D69" s="84"/>
      <c r="E69" s="85"/>
      <c r="F69" s="130">
        <f>(1/12*E70)</f>
        <v>0</v>
      </c>
      <c r="G69" s="131">
        <f>ROUND(F69*G29,2)</f>
        <v>0</v>
      </c>
    </row>
    <row r="70">
      <c r="A70" s="49"/>
      <c r="B70" s="83" t="s">
        <v>82</v>
      </c>
      <c r="C70" s="84"/>
      <c r="D70" s="85"/>
      <c r="E70" s="99">
        <v>0</v>
      </c>
      <c r="F70" s="86"/>
      <c r="G70" s="110"/>
    </row>
    <row r="71">
      <c r="A71" s="42" t="s">
        <v>25</v>
      </c>
      <c r="B71" s="79" t="s">
        <v>83</v>
      </c>
      <c r="C71" s="80"/>
      <c r="D71" s="80"/>
      <c r="E71" s="81"/>
      <c r="F71" s="82">
        <f>F44*F69</f>
        <v>0</v>
      </c>
      <c r="G71" s="91">
        <f>ROUND(F71*G29,2)</f>
        <v>0</v>
      </c>
    </row>
    <row r="72">
      <c r="A72" s="49" t="s">
        <v>28</v>
      </c>
      <c r="B72" s="83" t="s">
        <v>84</v>
      </c>
      <c r="C72" s="84"/>
      <c r="D72" s="84"/>
      <c r="E72" s="85"/>
      <c r="F72" s="86">
        <v>0</v>
      </c>
      <c r="G72" s="110">
        <f>ROUND(F72*G29,2)</f>
        <v>0</v>
      </c>
    </row>
    <row r="73">
      <c r="A73" s="42" t="s">
        <v>30</v>
      </c>
      <c r="B73" s="79" t="s">
        <v>85</v>
      </c>
      <c r="C73" s="80"/>
      <c r="D73" s="80"/>
      <c r="E73" s="81"/>
      <c r="F73" s="82">
        <v>0</v>
      </c>
      <c r="G73" s="91">
        <f>ROUND(F73*G29,2)</f>
        <v>0</v>
      </c>
    </row>
    <row r="74">
      <c r="A74" s="49" t="s">
        <v>33</v>
      </c>
      <c r="B74" s="83" t="s">
        <v>86</v>
      </c>
      <c r="C74" s="84"/>
      <c r="D74" s="84"/>
      <c r="E74" s="85"/>
      <c r="F74" s="86">
        <v>0</v>
      </c>
      <c r="G74" s="110">
        <f>ROUND(F74*G29,2)</f>
        <v>0</v>
      </c>
    </row>
    <row r="75">
      <c r="A75" s="42" t="s">
        <v>37</v>
      </c>
      <c r="B75" s="79" t="s">
        <v>87</v>
      </c>
      <c r="C75" s="80"/>
      <c r="D75" s="80"/>
      <c r="E75" s="81"/>
      <c r="F75" s="82">
        <v>0</v>
      </c>
      <c r="G75" s="91">
        <f>ROUND(F75*G29,2)</f>
        <v>0</v>
      </c>
    </row>
    <row r="76">
      <c r="A76" s="38" t="s">
        <v>53</v>
      </c>
      <c r="B76" s="39"/>
      <c r="C76" s="39"/>
      <c r="D76" s="39"/>
      <c r="E76" s="40"/>
      <c r="F76" s="87">
        <f>SUM(F69:F75)</f>
        <v>0</v>
      </c>
      <c r="G76" s="41">
        <f>SUM(G69:G75)</f>
        <v>0</v>
      </c>
      <c r="I76" s="88">
        <f>G76</f>
        <v>0</v>
      </c>
    </row>
    <row r="77">
      <c r="A77" s="125"/>
      <c r="B77" s="125"/>
      <c r="C77" s="132"/>
      <c r="D77" s="132"/>
      <c r="E77" s="132"/>
      <c r="F77" s="132"/>
      <c r="G77" s="133"/>
    </row>
    <row r="78">
      <c r="A78" s="12" t="s">
        <v>88</v>
      </c>
      <c r="B78" s="13"/>
      <c r="C78" s="13"/>
      <c r="D78" s="13"/>
      <c r="E78" s="13"/>
      <c r="F78" s="13"/>
      <c r="G78" s="14"/>
    </row>
    <row r="79">
      <c r="A79" s="46" t="s">
        <v>89</v>
      </c>
      <c r="B79" s="73" t="s">
        <v>90</v>
      </c>
      <c r="C79" s="74"/>
      <c r="D79" s="74"/>
      <c r="E79" s="74"/>
      <c r="F79" s="75"/>
      <c r="G79" s="76" t="s">
        <v>50</v>
      </c>
    </row>
    <row r="80" ht="29.25" customHeight="1">
      <c r="A80" s="134" t="s">
        <v>91</v>
      </c>
      <c r="B80" s="135"/>
      <c r="C80" s="135"/>
      <c r="D80" s="135"/>
      <c r="E80" s="135"/>
      <c r="F80" s="136"/>
      <c r="G80" s="110">
        <f>G29+G33+G34</f>
        <v>0</v>
      </c>
    </row>
    <row r="81">
      <c r="A81" s="42" t="s">
        <v>22</v>
      </c>
      <c r="B81" s="137" t="s">
        <v>92</v>
      </c>
      <c r="C81" s="138"/>
      <c r="D81" s="138"/>
      <c r="E81" s="139"/>
      <c r="F81" s="247">
        <v>0</v>
      </c>
      <c r="G81" s="91">
        <f>ROUND(F80*G29,2)</f>
        <v>0</v>
      </c>
    </row>
    <row r="82" ht="14.25" customHeight="1">
      <c r="A82" s="129" t="s">
        <v>25</v>
      </c>
      <c r="B82" s="140" t="s">
        <v>93</v>
      </c>
      <c r="C82" s="141"/>
      <c r="D82" s="141"/>
      <c r="E82" s="142"/>
      <c r="F82" s="130">
        <f>E83/30/12</f>
        <v>0</v>
      </c>
      <c r="G82" s="131">
        <f>ROUND(G80*F82,2)</f>
        <v>0</v>
      </c>
    </row>
    <row r="83" ht="14.25" customHeight="1">
      <c r="A83" s="49"/>
      <c r="B83" s="83" t="s">
        <v>94</v>
      </c>
      <c r="C83" s="84"/>
      <c r="D83" s="85"/>
      <c r="E83" s="143">
        <v>0</v>
      </c>
      <c r="F83" s="86"/>
      <c r="G83" s="110"/>
    </row>
    <row r="84">
      <c r="A84" s="144" t="s">
        <v>28</v>
      </c>
      <c r="B84" s="145" t="s">
        <v>95</v>
      </c>
      <c r="C84" s="146"/>
      <c r="D84" s="97" t="s">
        <v>96</v>
      </c>
      <c r="E84" s="143">
        <v>0</v>
      </c>
      <c r="F84" s="154">
        <f>((E84/30)/12)*E85</f>
        <v>0</v>
      </c>
      <c r="G84" s="148">
        <f>ROUND(G80*F84,2)</f>
        <v>0</v>
      </c>
    </row>
    <row r="85">
      <c r="A85" s="42"/>
      <c r="B85" s="79" t="s">
        <v>97</v>
      </c>
      <c r="C85" s="80"/>
      <c r="D85" s="81"/>
      <c r="E85" s="149">
        <v>0</v>
      </c>
      <c r="F85" s="82">
        <f>((E85/30)/12)*E82</f>
        <v>0</v>
      </c>
      <c r="G85" s="91"/>
    </row>
    <row r="86">
      <c r="A86" s="129" t="s">
        <v>30</v>
      </c>
      <c r="B86" s="151" t="s">
        <v>98</v>
      </c>
      <c r="C86" s="152"/>
      <c r="D86" s="153" t="s">
        <v>99</v>
      </c>
      <c r="E86" s="143">
        <v>0</v>
      </c>
      <c r="F86" s="130">
        <f>((E86/30)/12)*E87</f>
        <v>0</v>
      </c>
      <c r="G86" s="131">
        <f>ROUND(G80*F86,2)</f>
        <v>0</v>
      </c>
    </row>
    <row r="87">
      <c r="A87" s="49"/>
      <c r="B87" s="83" t="s">
        <v>97</v>
      </c>
      <c r="C87" s="84"/>
      <c r="D87" s="85"/>
      <c r="E87" s="99">
        <v>0</v>
      </c>
      <c r="F87" s="86"/>
      <c r="G87" s="110"/>
    </row>
    <row r="88">
      <c r="A88" s="144" t="s">
        <v>33</v>
      </c>
      <c r="B88" s="145" t="s">
        <v>100</v>
      </c>
      <c r="C88" s="146"/>
      <c r="D88" s="97" t="s">
        <v>101</v>
      </c>
      <c r="E88" s="99">
        <v>0</v>
      </c>
      <c r="F88" s="154">
        <f>E88*E89*0.4509*6/12</f>
        <v>0</v>
      </c>
      <c r="G88" s="148">
        <f>ROUND(G80*F88,2)</f>
        <v>0</v>
      </c>
    </row>
    <row r="89">
      <c r="A89" s="155"/>
      <c r="B89" s="79" t="s">
        <v>97</v>
      </c>
      <c r="C89" s="80"/>
      <c r="D89" s="81"/>
      <c r="E89" s="99">
        <v>0</v>
      </c>
      <c r="F89" s="156"/>
      <c r="G89" s="157"/>
    </row>
    <row r="90">
      <c r="A90" s="49" t="s">
        <v>37</v>
      </c>
      <c r="B90" s="140" t="s">
        <v>102</v>
      </c>
      <c r="C90" s="141"/>
      <c r="D90" s="141"/>
      <c r="E90" s="142"/>
      <c r="F90" s="247">
        <v>0</v>
      </c>
      <c r="G90" s="110">
        <f>ROUND(F90*G29,2)</f>
        <v>0</v>
      </c>
    </row>
    <row r="91">
      <c r="A91" s="158" t="s">
        <v>103</v>
      </c>
      <c r="B91" s="159"/>
      <c r="C91" s="159"/>
      <c r="D91" s="159"/>
      <c r="E91" s="159"/>
      <c r="F91" s="160"/>
      <c r="G91" s="161">
        <f>SUM(G81:G90)</f>
        <v>0</v>
      </c>
    </row>
    <row r="92">
      <c r="A92" s="37" t="s">
        <v>104</v>
      </c>
      <c r="B92" s="38" t="s">
        <v>105</v>
      </c>
      <c r="C92" s="39"/>
      <c r="D92" s="39"/>
      <c r="E92" s="39"/>
      <c r="F92" s="40"/>
      <c r="G92" s="41" t="s">
        <v>50</v>
      </c>
    </row>
    <row r="93">
      <c r="A93" s="42" t="s">
        <v>22</v>
      </c>
      <c r="B93" s="162" t="s">
        <v>106</v>
      </c>
      <c r="C93" s="163"/>
      <c r="D93" s="163"/>
      <c r="E93" s="163"/>
      <c r="F93" s="164"/>
      <c r="G93" s="76">
        <v>0</v>
      </c>
    </row>
    <row r="94">
      <c r="A94" s="84"/>
      <c r="B94" s="165"/>
      <c r="C94" s="165"/>
      <c r="D94" s="165"/>
      <c r="E94" s="165"/>
      <c r="F94" s="165"/>
      <c r="G94" s="166"/>
    </row>
    <row r="95">
      <c r="A95" s="19" t="s">
        <v>107</v>
      </c>
      <c r="B95" s="36"/>
      <c r="C95" s="36"/>
      <c r="D95" s="36"/>
      <c r="E95" s="36"/>
      <c r="F95" s="20"/>
      <c r="G95" s="76" t="s">
        <v>50</v>
      </c>
    </row>
    <row r="96">
      <c r="A96" s="49" t="s">
        <v>89</v>
      </c>
      <c r="B96" s="140" t="s">
        <v>108</v>
      </c>
      <c r="C96" s="141"/>
      <c r="D96" s="141"/>
      <c r="E96" s="141"/>
      <c r="F96" s="142"/>
      <c r="G96" s="110">
        <f>G91</f>
        <v>0</v>
      </c>
    </row>
    <row r="97">
      <c r="A97" s="42" t="s">
        <v>104</v>
      </c>
      <c r="B97" s="137" t="s">
        <v>109</v>
      </c>
      <c r="C97" s="138"/>
      <c r="D97" s="138"/>
      <c r="E97" s="138"/>
      <c r="F97" s="139"/>
      <c r="G97" s="91">
        <f>G93</f>
        <v>0</v>
      </c>
    </row>
    <row r="98">
      <c r="A98" s="38" t="s">
        <v>53</v>
      </c>
      <c r="B98" s="39"/>
      <c r="C98" s="39"/>
      <c r="D98" s="39"/>
      <c r="E98" s="39"/>
      <c r="F98" s="40"/>
      <c r="G98" s="41">
        <f>SUM(G96:G97)</f>
        <v>0</v>
      </c>
    </row>
    <row r="99">
      <c r="A99" s="80"/>
      <c r="B99" s="74"/>
      <c r="C99" s="74"/>
      <c r="D99" s="74"/>
      <c r="E99" s="74"/>
      <c r="F99" s="89"/>
      <c r="G99" s="90"/>
    </row>
    <row r="100">
      <c r="A100" s="12" t="s">
        <v>110</v>
      </c>
      <c r="B100" s="13"/>
      <c r="C100" s="13"/>
      <c r="D100" s="13"/>
      <c r="E100" s="13"/>
      <c r="F100" s="13"/>
      <c r="G100" s="14"/>
    </row>
    <row r="101">
      <c r="A101" s="46">
        <v>5</v>
      </c>
      <c r="B101" s="73" t="s">
        <v>111</v>
      </c>
      <c r="C101" s="74"/>
      <c r="D101" s="74"/>
      <c r="E101" s="74"/>
      <c r="F101" s="75"/>
      <c r="G101" s="76" t="s">
        <v>21</v>
      </c>
    </row>
    <row r="102">
      <c r="A102" s="49" t="s">
        <v>22</v>
      </c>
      <c r="B102" s="83" t="s">
        <v>112</v>
      </c>
      <c r="C102" s="84"/>
      <c r="D102" s="84"/>
      <c r="E102" s="84"/>
      <c r="F102" s="85"/>
      <c r="G102" s="110">
        <f>UNIFORMES!I15</f>
        <v>0</v>
      </c>
    </row>
    <row r="103">
      <c r="A103" s="42" t="s">
        <v>25</v>
      </c>
      <c r="B103" s="79" t="s">
        <v>113</v>
      </c>
      <c r="C103" s="80"/>
      <c r="D103" s="80"/>
      <c r="E103" s="80"/>
      <c r="F103" s="81"/>
      <c r="G103" s="91">
        <v>0</v>
      </c>
    </row>
    <row r="104">
      <c r="A104" s="49" t="s">
        <v>28</v>
      </c>
      <c r="B104" s="83" t="s">
        <v>114</v>
      </c>
      <c r="C104" s="84"/>
      <c r="D104" s="84"/>
      <c r="E104" s="84"/>
      <c r="F104" s="85"/>
      <c r="G104" s="110">
        <v>0</v>
      </c>
    </row>
    <row r="105">
      <c r="A105" s="42" t="s">
        <v>30</v>
      </c>
      <c r="B105" s="79" t="s">
        <v>115</v>
      </c>
      <c r="C105" s="80"/>
      <c r="D105" s="80"/>
      <c r="E105" s="80"/>
      <c r="F105" s="81"/>
      <c r="G105" s="91">
        <v>0</v>
      </c>
    </row>
    <row r="106">
      <c r="A106" s="49"/>
      <c r="B106" s="38" t="s">
        <v>116</v>
      </c>
      <c r="C106" s="39"/>
      <c r="D106" s="39"/>
      <c r="E106" s="39"/>
      <c r="F106" s="40"/>
      <c r="G106" s="41">
        <f>SUM(G102:G104)</f>
        <v>0</v>
      </c>
    </row>
    <row r="107">
      <c r="A107" s="125"/>
      <c r="B107" s="125"/>
      <c r="C107" s="132"/>
      <c r="D107" s="132"/>
      <c r="E107" s="132"/>
      <c r="F107" s="132"/>
      <c r="G107" s="133"/>
    </row>
    <row r="108">
      <c r="A108" s="38" t="s">
        <v>117</v>
      </c>
      <c r="B108" s="39"/>
      <c r="C108" s="39"/>
      <c r="D108" s="39"/>
      <c r="E108" s="39"/>
      <c r="F108" s="40"/>
      <c r="G108" s="41" t="s">
        <v>21</v>
      </c>
    </row>
    <row r="109">
      <c r="A109" s="42" t="s">
        <v>22</v>
      </c>
      <c r="B109" s="79" t="s">
        <v>118</v>
      </c>
      <c r="C109" s="80"/>
      <c r="D109" s="80"/>
      <c r="E109" s="80"/>
      <c r="F109" s="81"/>
      <c r="G109" s="91">
        <f>G29</f>
        <v>0</v>
      </c>
    </row>
    <row r="110">
      <c r="A110" s="49" t="s">
        <v>25</v>
      </c>
      <c r="B110" s="83" t="s">
        <v>46</v>
      </c>
      <c r="C110" s="84"/>
      <c r="D110" s="84"/>
      <c r="E110" s="84"/>
      <c r="F110" s="85"/>
      <c r="G110" s="110">
        <f>G65</f>
        <v>0</v>
      </c>
    </row>
    <row r="111">
      <c r="A111" s="42" t="s">
        <v>28</v>
      </c>
      <c r="B111" s="79" t="s">
        <v>119</v>
      </c>
      <c r="C111" s="80"/>
      <c r="D111" s="80"/>
      <c r="E111" s="80"/>
      <c r="F111" s="81"/>
      <c r="G111" s="91">
        <f>G76</f>
        <v>0</v>
      </c>
    </row>
    <row r="112">
      <c r="A112" s="49" t="s">
        <v>30</v>
      </c>
      <c r="B112" s="83" t="s">
        <v>88</v>
      </c>
      <c r="C112" s="84"/>
      <c r="D112" s="84"/>
      <c r="E112" s="84"/>
      <c r="F112" s="85"/>
      <c r="G112" s="110">
        <f>G98</f>
        <v>0</v>
      </c>
    </row>
    <row r="113">
      <c r="A113" s="42" t="s">
        <v>33</v>
      </c>
      <c r="B113" s="79" t="s">
        <v>110</v>
      </c>
      <c r="C113" s="80"/>
      <c r="D113" s="80"/>
      <c r="E113" s="80"/>
      <c r="F113" s="81"/>
      <c r="G113" s="91">
        <f>G106</f>
        <v>0</v>
      </c>
    </row>
    <row r="114">
      <c r="A114" s="167" t="s">
        <v>120</v>
      </c>
      <c r="B114" s="168"/>
      <c r="C114" s="168"/>
      <c r="D114" s="168"/>
      <c r="E114" s="168"/>
      <c r="F114" s="169"/>
      <c r="G114" s="41">
        <f>SUM(G109:G113)</f>
        <v>0</v>
      </c>
    </row>
    <row r="115">
      <c r="A115" s="125"/>
      <c r="B115" s="170"/>
      <c r="C115" s="171"/>
      <c r="D115" s="172"/>
      <c r="E115" s="172"/>
      <c r="F115" s="172"/>
      <c r="G115" s="173"/>
    </row>
    <row r="116">
      <c r="A116" s="12" t="s">
        <v>121</v>
      </c>
      <c r="B116" s="13"/>
      <c r="C116" s="13"/>
      <c r="D116" s="13"/>
      <c r="E116" s="13"/>
      <c r="F116" s="13"/>
      <c r="G116" s="14"/>
    </row>
    <row r="117">
      <c r="A117" s="46">
        <v>5</v>
      </c>
      <c r="B117" s="73" t="s">
        <v>122</v>
      </c>
      <c r="C117" s="74"/>
      <c r="D117" s="74"/>
      <c r="E117" s="75"/>
      <c r="F117" s="46" t="s">
        <v>49</v>
      </c>
      <c r="G117" s="76" t="s">
        <v>21</v>
      </c>
    </row>
    <row r="118">
      <c r="A118" s="49" t="s">
        <v>22</v>
      </c>
      <c r="B118" s="83" t="s">
        <v>123</v>
      </c>
      <c r="C118" s="84"/>
      <c r="D118" s="84"/>
      <c r="E118" s="85"/>
      <c r="F118" s="99">
        <v>0</v>
      </c>
      <c r="G118" s="110">
        <f>F118*(SUM(G109:G113))</f>
        <v>0</v>
      </c>
    </row>
    <row r="119">
      <c r="A119" s="42" t="s">
        <v>25</v>
      </c>
      <c r="B119" s="79" t="s">
        <v>124</v>
      </c>
      <c r="C119" s="80"/>
      <c r="D119" s="80"/>
      <c r="E119" s="81"/>
      <c r="F119" s="99">
        <v>0</v>
      </c>
      <c r="G119" s="91">
        <f>F119*(G114+G118)</f>
        <v>0</v>
      </c>
    </row>
    <row r="120">
      <c r="A120" s="129" t="s">
        <v>28</v>
      </c>
      <c r="B120" s="83" t="s">
        <v>125</v>
      </c>
      <c r="C120" s="84"/>
      <c r="D120" s="84"/>
      <c r="E120" s="85"/>
      <c r="F120" s="130">
        <f>SUM(E121:E124)</f>
        <v>0</v>
      </c>
      <c r="G120" s="131">
        <f>TRUNC(G134,2)</f>
        <v>0</v>
      </c>
    </row>
    <row r="121">
      <c r="A121" s="49"/>
      <c r="B121" s="174" t="s">
        <v>126</v>
      </c>
      <c r="C121" s="175"/>
      <c r="D121" s="176" t="s">
        <v>127</v>
      </c>
      <c r="E121" s="99">
        <v>0</v>
      </c>
      <c r="F121" s="86"/>
      <c r="G121" s="110"/>
    </row>
    <row r="122">
      <c r="A122" s="49"/>
      <c r="B122" s="177"/>
      <c r="C122" s="177"/>
      <c r="D122" s="176" t="s">
        <v>128</v>
      </c>
      <c r="E122" s="99">
        <v>0</v>
      </c>
      <c r="F122" s="86"/>
      <c r="G122" s="110"/>
    </row>
    <row r="123">
      <c r="A123" s="49"/>
      <c r="B123" s="140" t="s">
        <v>129</v>
      </c>
      <c r="C123" s="141"/>
      <c r="D123" s="142"/>
      <c r="E123" s="178"/>
      <c r="F123" s="86"/>
      <c r="G123" s="110"/>
    </row>
    <row r="124">
      <c r="A124" s="179"/>
      <c r="B124" s="140" t="s">
        <v>130</v>
      </c>
      <c r="C124" s="142"/>
      <c r="D124" s="176" t="s">
        <v>131</v>
      </c>
      <c r="E124" s="99">
        <v>0</v>
      </c>
      <c r="F124" s="180"/>
      <c r="G124" s="110"/>
    </row>
    <row r="125">
      <c r="A125" s="73" t="s">
        <v>53</v>
      </c>
      <c r="B125" s="74"/>
      <c r="C125" s="74"/>
      <c r="D125" s="74"/>
      <c r="E125" s="74"/>
      <c r="F125" s="75"/>
      <c r="G125" s="76">
        <f>ROUND((G118+G119+G120),2)</f>
        <v>0</v>
      </c>
    </row>
    <row r="126">
      <c r="A126" s="135"/>
      <c r="B126" s="135"/>
      <c r="C126" s="135"/>
      <c r="D126" s="135"/>
      <c r="E126" s="135"/>
      <c r="F126" s="135"/>
      <c r="G126" s="181"/>
    </row>
    <row r="127" hidden="1">
      <c r="A127" s="182" t="s">
        <v>132</v>
      </c>
      <c r="B127" s="183" t="s">
        <v>133</v>
      </c>
      <c r="C127" s="184"/>
      <c r="D127" s="184"/>
      <c r="E127" s="185"/>
      <c r="F127" s="186">
        <f>TRUNC(F120,4)</f>
        <v>0</v>
      </c>
      <c r="G127" s="187"/>
    </row>
    <row r="128" hidden="1">
      <c r="A128" s="188"/>
      <c r="B128" s="189">
        <v>100</v>
      </c>
      <c r="C128" s="184"/>
      <c r="D128" s="184"/>
      <c r="E128" s="185"/>
      <c r="F128" s="184"/>
      <c r="G128" s="190"/>
    </row>
    <row r="129" hidden="1">
      <c r="A129" s="191"/>
      <c r="B129" s="189"/>
      <c r="C129" s="184"/>
      <c r="D129" s="184"/>
      <c r="E129" s="185"/>
      <c r="F129" s="186"/>
      <c r="G129" s="190"/>
    </row>
    <row r="130" hidden="1">
      <c r="A130" s="188" t="s">
        <v>134</v>
      </c>
      <c r="B130" s="183" t="s">
        <v>135</v>
      </c>
      <c r="C130" s="184"/>
      <c r="D130" s="184"/>
      <c r="E130" s="185"/>
      <c r="F130" s="186"/>
      <c r="G130" s="190">
        <f>ROUND(SUM(G114,G118,G119),2)</f>
        <v>0</v>
      </c>
    </row>
    <row r="131" hidden="1">
      <c r="A131" s="188"/>
      <c r="B131" s="189"/>
      <c r="C131" s="184"/>
      <c r="D131" s="184"/>
      <c r="E131" s="185"/>
      <c r="F131" s="186"/>
      <c r="G131" s="190"/>
    </row>
    <row r="132" hidden="1">
      <c r="A132" s="188" t="s">
        <v>136</v>
      </c>
      <c r="B132" s="183" t="s">
        <v>137</v>
      </c>
      <c r="C132" s="184"/>
      <c r="D132" s="184"/>
      <c r="E132" s="185"/>
      <c r="F132" s="186"/>
      <c r="G132" s="190">
        <f>G130/(1-F127)</f>
        <v>0</v>
      </c>
    </row>
    <row r="133" hidden="1">
      <c r="A133" s="188"/>
      <c r="B133" s="189"/>
      <c r="C133" s="184"/>
      <c r="D133" s="184"/>
      <c r="E133" s="185"/>
      <c r="F133" s="186"/>
      <c r="G133" s="190"/>
    </row>
    <row r="134" hidden="1">
      <c r="A134" s="192"/>
      <c r="B134" s="193" t="s">
        <v>138</v>
      </c>
      <c r="C134" s="194"/>
      <c r="D134" s="194"/>
      <c r="E134" s="195"/>
      <c r="F134" s="196"/>
      <c r="G134" s="287">
        <f>TRUNC(G132-G130,2)</f>
        <v>0</v>
      </c>
    </row>
    <row r="135">
      <c r="A135" s="288"/>
      <c r="B135" s="289"/>
      <c r="C135" s="290"/>
      <c r="D135" s="290"/>
      <c r="E135" s="291"/>
      <c r="F135" s="292"/>
      <c r="G135" s="293"/>
    </row>
    <row r="136">
      <c r="A136" s="248" t="s">
        <v>139</v>
      </c>
      <c r="B136" s="249"/>
      <c r="C136" s="249"/>
      <c r="D136" s="249"/>
      <c r="E136" s="249"/>
      <c r="F136" s="249"/>
      <c r="G136" s="250"/>
    </row>
    <row r="137">
      <c r="A137" s="294" t="s">
        <v>140</v>
      </c>
      <c r="B137" s="295"/>
      <c r="C137" s="295"/>
      <c r="D137" s="295"/>
      <c r="E137" s="295"/>
      <c r="F137" s="296"/>
      <c r="G137" s="297" t="s">
        <v>141</v>
      </c>
    </row>
    <row r="138">
      <c r="A138" s="49" t="s">
        <v>22</v>
      </c>
      <c r="B138" s="83" t="s">
        <v>118</v>
      </c>
      <c r="C138" s="84"/>
      <c r="D138" s="84"/>
      <c r="E138" s="84"/>
      <c r="F138" s="85"/>
      <c r="G138" s="110">
        <f t="shared" ref="G138:G142" si="8">G109</f>
        <v>0</v>
      </c>
    </row>
    <row r="139">
      <c r="A139" s="42" t="s">
        <v>25</v>
      </c>
      <c r="B139" s="79" t="s">
        <v>46</v>
      </c>
      <c r="C139" s="80"/>
      <c r="D139" s="80"/>
      <c r="E139" s="80"/>
      <c r="F139" s="81"/>
      <c r="G139" s="91">
        <f t="shared" si="8"/>
        <v>0</v>
      </c>
    </row>
    <row r="140">
      <c r="A140" s="49" t="s">
        <v>28</v>
      </c>
      <c r="B140" s="83" t="s">
        <v>119</v>
      </c>
      <c r="C140" s="84"/>
      <c r="D140" s="84"/>
      <c r="E140" s="84"/>
      <c r="F140" s="85"/>
      <c r="G140" s="110">
        <f t="shared" si="8"/>
        <v>0</v>
      </c>
    </row>
    <row r="141">
      <c r="A141" s="42" t="s">
        <v>30</v>
      </c>
      <c r="B141" s="79" t="s">
        <v>88</v>
      </c>
      <c r="C141" s="80"/>
      <c r="D141" s="80"/>
      <c r="E141" s="80"/>
      <c r="F141" s="81"/>
      <c r="G141" s="91">
        <f t="shared" si="8"/>
        <v>0</v>
      </c>
    </row>
    <row r="142">
      <c r="A142" s="49" t="s">
        <v>33</v>
      </c>
      <c r="B142" s="83" t="s">
        <v>110</v>
      </c>
      <c r="C142" s="84"/>
      <c r="D142" s="84"/>
      <c r="E142" s="84"/>
      <c r="F142" s="85"/>
      <c r="G142" s="110">
        <f t="shared" si="8"/>
        <v>0</v>
      </c>
    </row>
    <row r="143">
      <c r="A143" s="42" t="s">
        <v>37</v>
      </c>
      <c r="B143" s="79" t="s">
        <v>142</v>
      </c>
      <c r="C143" s="80"/>
      <c r="D143" s="80"/>
      <c r="E143" s="80"/>
      <c r="F143" s="81"/>
      <c r="G143" s="91">
        <f>G125</f>
        <v>0</v>
      </c>
    </row>
    <row r="144">
      <c r="A144" s="203" t="s">
        <v>39</v>
      </c>
      <c r="B144" s="204" t="s">
        <v>143</v>
      </c>
      <c r="C144" s="205"/>
      <c r="D144" s="205"/>
      <c r="E144" s="205"/>
      <c r="F144" s="206"/>
      <c r="G144" s="207">
        <f>TRUNC(SUM(G138:G143),2)</f>
        <v>0</v>
      </c>
      <c r="I144" s="208" t="s">
        <v>144</v>
      </c>
      <c r="J144" s="101">
        <f>I76+I47+I36</f>
        <v>0</v>
      </c>
      <c r="K144" s="209">
        <f>IFERROR(J144/G144,0)</f>
        <v>0</v>
      </c>
    </row>
    <row r="145">
      <c r="A145" s="210" t="s">
        <v>41</v>
      </c>
      <c r="B145" s="211" t="s">
        <v>158</v>
      </c>
      <c r="C145" s="212"/>
      <c r="D145" s="212"/>
      <c r="E145" s="212"/>
      <c r="F145" s="213"/>
      <c r="G145" s="214">
        <f>G144*3</f>
        <v>0</v>
      </c>
      <c r="I145" t="s">
        <v>32</v>
      </c>
    </row>
    <row r="147" ht="14.25">
      <c r="G147" s="1"/>
    </row>
    <row r="148">
      <c r="G148" s="215"/>
    </row>
    <row r="149" ht="14.25">
      <c r="G149" s="1"/>
    </row>
    <row r="152">
      <c r="G152" s="215"/>
    </row>
    <row r="158">
      <c r="G158" s="216"/>
    </row>
  </sheetData>
  <mergeCells count="143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B16:E16"/>
    <mergeCell ref="F16:G16"/>
    <mergeCell ref="B17:E17"/>
    <mergeCell ref="F17:G17"/>
    <mergeCell ref="A19:G19"/>
    <mergeCell ref="B20:F20"/>
    <mergeCell ref="B21:F21"/>
    <mergeCell ref="B22:D22"/>
    <mergeCell ref="B23:F23"/>
    <mergeCell ref="B24:F24"/>
    <mergeCell ref="B26:F26"/>
    <mergeCell ref="B27:F27"/>
    <mergeCell ref="A29:F29"/>
    <mergeCell ref="A31:G31"/>
    <mergeCell ref="B32:E32"/>
    <mergeCell ref="B33:E33"/>
    <mergeCell ref="B34:E34"/>
    <mergeCell ref="B35:E35"/>
    <mergeCell ref="A36:E36"/>
    <mergeCell ref="B38:E38"/>
    <mergeCell ref="B39:E39"/>
    <mergeCell ref="B40:E40"/>
    <mergeCell ref="B41:E41"/>
    <mergeCell ref="B42:E42"/>
    <mergeCell ref="B43:E43"/>
    <mergeCell ref="B44:E44"/>
    <mergeCell ref="B46:E46"/>
    <mergeCell ref="A47:E47"/>
    <mergeCell ref="A49:G49"/>
    <mergeCell ref="B51:F51"/>
    <mergeCell ref="B52:F52"/>
    <mergeCell ref="B53:F53"/>
    <mergeCell ref="B54:F54"/>
    <mergeCell ref="B55:F55"/>
    <mergeCell ref="B56:F56"/>
    <mergeCell ref="A57:F57"/>
    <mergeCell ref="A59:G59"/>
    <mergeCell ref="A61:F61"/>
    <mergeCell ref="B62:F62"/>
    <mergeCell ref="B63:F63"/>
    <mergeCell ref="B64:F64"/>
    <mergeCell ref="A65:F65"/>
    <mergeCell ref="A67:G67"/>
    <mergeCell ref="A68:F68"/>
    <mergeCell ref="A69:A70"/>
    <mergeCell ref="B69:E69"/>
    <mergeCell ref="F69:F70"/>
    <mergeCell ref="G69:G70"/>
    <mergeCell ref="B70:D70"/>
    <mergeCell ref="B71:E71"/>
    <mergeCell ref="B72:E72"/>
    <mergeCell ref="B73:E73"/>
    <mergeCell ref="B74:E74"/>
    <mergeCell ref="B75:E75"/>
    <mergeCell ref="A76:E76"/>
    <mergeCell ref="A78:G78"/>
    <mergeCell ref="B79:F79"/>
    <mergeCell ref="A80:F80"/>
    <mergeCell ref="B81:E81"/>
    <mergeCell ref="A82:A83"/>
    <mergeCell ref="B82:E82"/>
    <mergeCell ref="F82:F83"/>
    <mergeCell ref="G82:G83"/>
    <mergeCell ref="B83:D83"/>
    <mergeCell ref="A84:A85"/>
    <mergeCell ref="B84:C84"/>
    <mergeCell ref="F84:F85"/>
    <mergeCell ref="G84:G85"/>
    <mergeCell ref="B85:D85"/>
    <mergeCell ref="A86:A87"/>
    <mergeCell ref="B86:C86"/>
    <mergeCell ref="F86:F87"/>
    <mergeCell ref="G86:G87"/>
    <mergeCell ref="B87:D87"/>
    <mergeCell ref="A88:A89"/>
    <mergeCell ref="B88:C88"/>
    <mergeCell ref="F88:F89"/>
    <mergeCell ref="G88:G89"/>
    <mergeCell ref="B89:D89"/>
    <mergeCell ref="B90:E90"/>
    <mergeCell ref="A91:F91"/>
    <mergeCell ref="B92:F92"/>
    <mergeCell ref="B93:F93"/>
    <mergeCell ref="A95:F95"/>
    <mergeCell ref="B96:F96"/>
    <mergeCell ref="B97:F97"/>
    <mergeCell ref="A98:F98"/>
    <mergeCell ref="A100:G100"/>
    <mergeCell ref="B101:F101"/>
    <mergeCell ref="B102:F102"/>
    <mergeCell ref="B103:F103"/>
    <mergeCell ref="B104:F104"/>
    <mergeCell ref="B105:F105"/>
    <mergeCell ref="B106:F106"/>
    <mergeCell ref="A108:F108"/>
    <mergeCell ref="B109:F109"/>
    <mergeCell ref="B110:F110"/>
    <mergeCell ref="B111:F111"/>
    <mergeCell ref="B112:F112"/>
    <mergeCell ref="B113:F113"/>
    <mergeCell ref="A114:F114"/>
    <mergeCell ref="A116:G116"/>
    <mergeCell ref="B117:E117"/>
    <mergeCell ref="B118:E118"/>
    <mergeCell ref="B119:E119"/>
    <mergeCell ref="A120:A124"/>
    <mergeCell ref="B120:E120"/>
    <mergeCell ref="F120:F124"/>
    <mergeCell ref="G120:G124"/>
    <mergeCell ref="B121:C122"/>
    <mergeCell ref="B123:D123"/>
    <mergeCell ref="B124:C124"/>
    <mergeCell ref="A125:F125"/>
    <mergeCell ref="A136:G136"/>
    <mergeCell ref="A137:F137"/>
    <mergeCell ref="B138:F138"/>
    <mergeCell ref="B139:F139"/>
    <mergeCell ref="B140:F140"/>
    <mergeCell ref="B141:F141"/>
    <mergeCell ref="B142:F142"/>
    <mergeCell ref="B143:F143"/>
    <mergeCell ref="B144:F144"/>
    <mergeCell ref="B145:F145"/>
  </mergeCells>
  <printOptions headings="0" gridLines="0"/>
  <pageMargins left="0.51181102362204722" right="0.51181102362204722" top="0.78740157480314954" bottom="0.78740157480314954" header="0.31496062000000014" footer="0.31496062000000014"/>
  <pageSetup paperSize="9" scale="72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B1" activeCellId="0" sqref="B:I"/>
    </sheetView>
  </sheetViews>
  <sheetFormatPr defaultRowHeight="14.25"/>
  <cols>
    <col customWidth="1" min="1" max="1" width="3.85546875"/>
    <col customWidth="1" min="2" max="2" style="1" width="5.42578125"/>
    <col customWidth="1" min="3" max="5" style="1" width="20.7109375"/>
    <col customWidth="1" min="6" max="8" style="1" width="10.7109375"/>
    <col customWidth="1" min="9" max="9" style="298" width="10.7109375"/>
  </cols>
  <sheetData>
    <row r="1">
      <c r="B1" s="299"/>
      <c r="C1" s="299"/>
      <c r="D1" s="299"/>
      <c r="E1" s="299"/>
      <c r="F1" s="299"/>
      <c r="G1" s="299"/>
      <c r="H1" s="299"/>
    </row>
    <row r="2" ht="14.25" customHeight="1">
      <c r="B2" s="299"/>
      <c r="C2" s="300"/>
      <c r="D2" s="300" t="s">
        <v>159</v>
      </c>
      <c r="E2" s="300" t="s">
        <v>160</v>
      </c>
      <c r="F2" s="300" t="s">
        <v>161</v>
      </c>
      <c r="G2" s="299"/>
      <c r="H2" s="299"/>
    </row>
    <row r="3">
      <c r="B3" s="299"/>
      <c r="C3" s="301" t="s">
        <v>162</v>
      </c>
      <c r="D3" s="302">
        <v>0</v>
      </c>
      <c r="E3" s="303">
        <v>0</v>
      </c>
      <c r="F3" s="302">
        <f>D3*E3</f>
        <v>0</v>
      </c>
      <c r="G3" s="299"/>
      <c r="H3" s="299"/>
    </row>
    <row r="4">
      <c r="B4" s="299"/>
      <c r="C4" s="304"/>
      <c r="D4" s="304"/>
      <c r="E4" s="304"/>
      <c r="F4" s="304"/>
      <c r="G4" s="299"/>
      <c r="H4" s="299"/>
    </row>
    <row r="5">
      <c r="B5" s="299"/>
      <c r="C5" s="304"/>
      <c r="D5" s="304"/>
      <c r="E5" s="304"/>
      <c r="F5" s="304"/>
      <c r="G5" s="299"/>
      <c r="H5" s="299"/>
    </row>
    <row r="6">
      <c r="B6" s="299"/>
      <c r="C6" s="305"/>
      <c r="D6" s="305"/>
      <c r="E6" s="305"/>
      <c r="F6" s="305"/>
      <c r="G6" s="299"/>
      <c r="H6" s="299"/>
    </row>
    <row r="7">
      <c r="B7" s="299"/>
      <c r="C7" s="305"/>
      <c r="D7" s="305"/>
      <c r="E7" s="305"/>
      <c r="F7" s="305"/>
      <c r="G7" s="299"/>
      <c r="H7" s="299"/>
    </row>
    <row r="8">
      <c r="B8" s="299"/>
      <c r="C8" s="299"/>
      <c r="D8" s="299"/>
      <c r="E8" s="299"/>
      <c r="F8" s="299"/>
      <c r="G8" s="299"/>
      <c r="H8" s="299"/>
    </row>
    <row r="9" ht="25.5">
      <c r="B9" s="306" t="s">
        <v>163</v>
      </c>
      <c r="C9" s="306" t="s">
        <v>164</v>
      </c>
      <c r="D9" s="306"/>
      <c r="E9" s="306" t="s">
        <v>165</v>
      </c>
      <c r="F9" s="306" t="s">
        <v>166</v>
      </c>
      <c r="G9" s="306" t="s">
        <v>167</v>
      </c>
      <c r="H9" s="306" t="s">
        <v>168</v>
      </c>
      <c r="I9" s="307" t="s">
        <v>169</v>
      </c>
    </row>
    <row r="10">
      <c r="B10" s="308">
        <v>1</v>
      </c>
      <c r="C10" s="309" t="s">
        <v>170</v>
      </c>
      <c r="D10" s="309"/>
      <c r="E10" s="309" t="s">
        <v>171</v>
      </c>
      <c r="F10" s="309">
        <v>2</v>
      </c>
      <c r="G10" s="310">
        <v>0</v>
      </c>
      <c r="H10" s="310">
        <f t="shared" ref="H10:H14" si="9">G10*F10</f>
        <v>0</v>
      </c>
      <c r="I10" s="310">
        <f t="shared" ref="I10:I12" si="10">H10/6</f>
        <v>0</v>
      </c>
    </row>
    <row r="11">
      <c r="B11" s="311">
        <v>2</v>
      </c>
      <c r="C11" s="312" t="s">
        <v>172</v>
      </c>
      <c r="D11" s="312"/>
      <c r="E11" s="312" t="s">
        <v>171</v>
      </c>
      <c r="F11" s="312">
        <v>1</v>
      </c>
      <c r="G11" s="313">
        <v>0</v>
      </c>
      <c r="H11" s="313">
        <f t="shared" si="9"/>
        <v>0</v>
      </c>
      <c r="I11" s="313">
        <f t="shared" si="10"/>
        <v>0</v>
      </c>
    </row>
    <row r="12">
      <c r="B12" s="314">
        <v>3</v>
      </c>
      <c r="C12" s="315" t="s">
        <v>173</v>
      </c>
      <c r="D12" s="315"/>
      <c r="E12" s="315" t="s">
        <v>171</v>
      </c>
      <c r="F12" s="315">
        <v>2</v>
      </c>
      <c r="G12" s="316">
        <v>0</v>
      </c>
      <c r="H12" s="310">
        <f t="shared" si="9"/>
        <v>0</v>
      </c>
      <c r="I12" s="310">
        <f t="shared" si="10"/>
        <v>0</v>
      </c>
    </row>
    <row r="13">
      <c r="B13" s="317">
        <v>4</v>
      </c>
      <c r="C13" s="318" t="s">
        <v>174</v>
      </c>
      <c r="D13" s="318"/>
      <c r="E13" s="318" t="s">
        <v>175</v>
      </c>
      <c r="F13" s="318">
        <v>1</v>
      </c>
      <c r="G13" s="319">
        <v>0</v>
      </c>
      <c r="H13" s="313">
        <f t="shared" si="9"/>
        <v>0</v>
      </c>
      <c r="I13" s="313">
        <f t="shared" ref="I13:I14" si="11">H13/12</f>
        <v>0</v>
      </c>
    </row>
    <row r="14">
      <c r="B14" s="314">
        <v>5</v>
      </c>
      <c r="C14" s="315" t="s">
        <v>176</v>
      </c>
      <c r="D14" s="315"/>
      <c r="E14" s="315" t="s">
        <v>175</v>
      </c>
      <c r="F14" s="315">
        <v>1</v>
      </c>
      <c r="G14" s="316">
        <v>0</v>
      </c>
      <c r="H14" s="310">
        <f t="shared" si="9"/>
        <v>0</v>
      </c>
      <c r="I14" s="310">
        <f t="shared" si="11"/>
        <v>0</v>
      </c>
    </row>
    <row r="15">
      <c r="B15" s="320" t="s">
        <v>177</v>
      </c>
      <c r="C15" s="320"/>
      <c r="D15" s="320"/>
      <c r="E15" s="320"/>
      <c r="F15" s="320"/>
      <c r="G15" s="320"/>
      <c r="H15" s="320"/>
      <c r="I15" s="321">
        <f>SUM(I10:I14)</f>
        <v>0</v>
      </c>
    </row>
    <row r="16">
      <c r="B16" s="299"/>
      <c r="C16" s="299"/>
      <c r="D16" s="299"/>
      <c r="E16" s="299"/>
      <c r="F16" s="299"/>
      <c r="G16" s="299"/>
      <c r="H16" s="299"/>
    </row>
    <row r="17">
      <c r="G17" s="299"/>
      <c r="H17" s="299"/>
    </row>
    <row r="18">
      <c r="G18" s="299"/>
      <c r="H18" s="299"/>
    </row>
    <row r="19">
      <c r="G19" s="299"/>
      <c r="H19" s="299"/>
    </row>
    <row r="20">
      <c r="G20" s="224"/>
      <c r="H20" s="224"/>
    </row>
    <row r="21">
      <c r="G21" s="299"/>
      <c r="H21" s="299"/>
    </row>
    <row r="22">
      <c r="G22" s="299"/>
      <c r="H22" s="299"/>
    </row>
    <row r="23">
      <c r="C23" s="322"/>
      <c r="D23" s="322"/>
      <c r="E23" s="322"/>
      <c r="F23" s="322"/>
      <c r="G23" s="323"/>
      <c r="H23" s="323"/>
    </row>
    <row r="24">
      <c r="B24" s="324"/>
      <c r="C24" s="322"/>
      <c r="D24" s="322"/>
      <c r="E24" s="322"/>
      <c r="F24" s="322"/>
      <c r="G24" s="322"/>
      <c r="H24" s="325"/>
    </row>
    <row r="25">
      <c r="B25" s="299"/>
      <c r="C25" s="299"/>
      <c r="D25" s="299"/>
      <c r="E25" s="299"/>
      <c r="F25" s="299"/>
      <c r="G25" s="299"/>
      <c r="H25" s="299"/>
    </row>
    <row r="26">
      <c r="B26" s="326"/>
      <c r="C26" s="326"/>
      <c r="D26" s="326"/>
      <c r="E26" s="326"/>
      <c r="F26" s="326"/>
      <c r="G26" s="326"/>
      <c r="H26" s="327"/>
    </row>
    <row r="27">
      <c r="B27" s="328"/>
      <c r="C27" s="326"/>
      <c r="D27" s="326"/>
      <c r="E27" s="326"/>
      <c r="F27" s="326"/>
      <c r="G27" s="328"/>
      <c r="H27" s="329"/>
    </row>
    <row r="28">
      <c r="B28" s="328"/>
      <c r="C28" s="326"/>
      <c r="D28" s="326"/>
      <c r="E28" s="326"/>
      <c r="F28" s="326"/>
      <c r="G28" s="330"/>
      <c r="H28" s="329"/>
    </row>
    <row r="29">
      <c r="B29" s="328"/>
      <c r="C29" s="326"/>
      <c r="D29" s="326"/>
      <c r="E29" s="326"/>
      <c r="F29" s="326"/>
      <c r="G29" s="326"/>
      <c r="H29" s="329"/>
    </row>
    <row r="30">
      <c r="B30" s="328"/>
      <c r="C30" s="331"/>
      <c r="D30" s="331"/>
      <c r="E30" s="331"/>
      <c r="F30" s="331"/>
      <c r="G30" s="331"/>
      <c r="H30" s="329"/>
    </row>
    <row r="31">
      <c r="B31" s="328"/>
      <c r="C31" s="331"/>
      <c r="D31" s="331"/>
      <c r="E31" s="332"/>
      <c r="F31" s="331"/>
      <c r="G31" s="332"/>
      <c r="H31" s="329"/>
    </row>
    <row r="32">
      <c r="B32" s="328"/>
      <c r="C32" s="333"/>
      <c r="D32" s="333"/>
      <c r="E32" s="333"/>
      <c r="F32" s="333"/>
      <c r="G32" s="333"/>
      <c r="H32" s="329"/>
    </row>
    <row r="33">
      <c r="B33" s="328"/>
      <c r="C33" s="326"/>
      <c r="D33" s="326"/>
      <c r="E33" s="326"/>
      <c r="F33" s="326"/>
      <c r="G33" s="326"/>
      <c r="H33" s="329"/>
    </row>
    <row r="34">
      <c r="B34" s="328"/>
      <c r="C34" s="334"/>
      <c r="D34" s="334"/>
      <c r="E34" s="332"/>
      <c r="F34" s="334"/>
      <c r="G34" s="335"/>
      <c r="H34" s="336"/>
    </row>
    <row r="35">
      <c r="B35" s="326"/>
      <c r="C35" s="326"/>
      <c r="D35" s="326"/>
      <c r="E35" s="326"/>
      <c r="F35" s="326"/>
      <c r="G35" s="326"/>
      <c r="H35" s="327"/>
    </row>
    <row r="36">
      <c r="H36" s="337"/>
    </row>
    <row r="37">
      <c r="B37" s="299"/>
      <c r="C37" s="299"/>
      <c r="D37" s="299"/>
      <c r="E37" s="299"/>
      <c r="F37" s="299"/>
      <c r="G37" s="299"/>
      <c r="H37" s="299"/>
    </row>
    <row r="38">
      <c r="B38" s="326"/>
      <c r="C38" s="326"/>
      <c r="D38" s="326"/>
      <c r="E38" s="326"/>
      <c r="F38" s="326"/>
      <c r="G38" s="326"/>
      <c r="H38" s="327"/>
    </row>
    <row r="39">
      <c r="B39" s="328"/>
      <c r="C39" s="328"/>
      <c r="D39" s="328"/>
      <c r="E39" s="328"/>
      <c r="F39" s="328"/>
      <c r="G39" s="338"/>
      <c r="H39" s="329"/>
    </row>
    <row r="40">
      <c r="B40" s="328"/>
      <c r="C40" s="328"/>
      <c r="D40" s="328"/>
      <c r="E40" s="328"/>
      <c r="F40" s="328"/>
      <c r="G40" s="338"/>
      <c r="H40" s="329"/>
    </row>
    <row r="44">
      <c r="B44" s="326"/>
      <c r="C44" s="326"/>
      <c r="D44" s="326"/>
      <c r="E44" s="326"/>
      <c r="F44" s="326"/>
      <c r="G44" s="326"/>
      <c r="H44" s="327"/>
    </row>
    <row r="45">
      <c r="B45" s="328"/>
      <c r="C45" s="328"/>
      <c r="D45" s="328"/>
      <c r="E45" s="328"/>
      <c r="F45" s="328"/>
      <c r="G45" s="338"/>
      <c r="H45" s="329"/>
    </row>
    <row r="46">
      <c r="B46" s="328"/>
      <c r="C46" s="328"/>
      <c r="D46" s="328"/>
      <c r="E46" s="328"/>
      <c r="F46" s="328"/>
      <c r="G46" s="338"/>
      <c r="H46" s="329"/>
    </row>
    <row r="47">
      <c r="B47" s="328"/>
      <c r="C47" s="328"/>
      <c r="D47" s="328"/>
      <c r="E47" s="328"/>
      <c r="F47" s="328"/>
      <c r="G47" s="338"/>
      <c r="H47" s="329"/>
    </row>
    <row r="48">
      <c r="B48" s="328"/>
      <c r="C48" s="328"/>
      <c r="D48" s="328"/>
      <c r="E48" s="328"/>
      <c r="F48" s="328"/>
      <c r="G48" s="338"/>
      <c r="H48" s="329"/>
    </row>
    <row r="49">
      <c r="B49" s="328"/>
      <c r="C49" s="339"/>
      <c r="D49" s="339"/>
      <c r="E49" s="339"/>
      <c r="F49" s="339"/>
      <c r="G49" s="338"/>
      <c r="H49" s="329"/>
    </row>
    <row r="50">
      <c r="B50" s="328"/>
      <c r="C50" s="328"/>
      <c r="D50" s="328"/>
      <c r="E50" s="328"/>
      <c r="F50" s="328"/>
      <c r="G50" s="338"/>
      <c r="H50" s="329"/>
    </row>
    <row r="51">
      <c r="B51" s="328"/>
      <c r="C51" s="339"/>
      <c r="D51" s="340"/>
      <c r="E51" s="339"/>
      <c r="F51" s="341"/>
      <c r="G51" s="338"/>
      <c r="H51" s="329"/>
    </row>
    <row r="52">
      <c r="B52" s="328"/>
      <c r="C52" s="328"/>
      <c r="D52" s="328"/>
      <c r="E52" s="328"/>
      <c r="F52" s="328"/>
      <c r="G52" s="338"/>
      <c r="H52" s="329"/>
    </row>
    <row r="53">
      <c r="B53" s="326"/>
      <c r="C53" s="326"/>
      <c r="D53" s="326"/>
      <c r="E53" s="326"/>
      <c r="F53" s="326"/>
      <c r="G53" s="342"/>
      <c r="H53" s="327"/>
    </row>
    <row r="54">
      <c r="B54" s="328"/>
      <c r="C54" s="328"/>
      <c r="D54" s="328"/>
      <c r="E54" s="328"/>
      <c r="F54" s="328"/>
      <c r="G54" s="328"/>
      <c r="H54" s="329"/>
    </row>
    <row r="55">
      <c r="B55" s="326"/>
      <c r="C55" s="326"/>
      <c r="D55" s="326"/>
      <c r="E55" s="326"/>
      <c r="F55" s="326"/>
      <c r="G55" s="326"/>
      <c r="H55" s="327"/>
    </row>
    <row r="56">
      <c r="B56" s="328"/>
      <c r="C56" s="328"/>
      <c r="D56" s="328"/>
      <c r="E56" s="328"/>
      <c r="F56" s="328"/>
      <c r="G56" s="328"/>
      <c r="H56" s="343"/>
    </row>
    <row r="57">
      <c r="B57" s="328"/>
      <c r="C57" s="328"/>
      <c r="D57" s="328"/>
      <c r="E57" s="328"/>
      <c r="F57" s="328"/>
      <c r="G57" s="328"/>
      <c r="H57" s="329"/>
    </row>
    <row r="58">
      <c r="B58" s="328"/>
      <c r="C58" s="328"/>
      <c r="D58" s="328"/>
      <c r="E58" s="328"/>
      <c r="F58" s="328"/>
      <c r="G58" s="328"/>
      <c r="H58" s="329"/>
    </row>
    <row r="59">
      <c r="B59" s="328"/>
      <c r="C59" s="328"/>
      <c r="D59" s="328"/>
      <c r="E59" s="328"/>
      <c r="F59" s="328"/>
      <c r="G59" s="328"/>
      <c r="H59" s="329"/>
    </row>
    <row r="60">
      <c r="B60" s="328"/>
      <c r="C60" s="328"/>
      <c r="D60" s="328"/>
      <c r="E60" s="328"/>
      <c r="F60" s="328"/>
      <c r="G60" s="328"/>
      <c r="H60" s="329"/>
    </row>
    <row r="61">
      <c r="B61" s="326"/>
      <c r="C61" s="326"/>
      <c r="D61" s="326"/>
      <c r="E61" s="326"/>
      <c r="F61" s="326"/>
      <c r="G61" s="326"/>
      <c r="H61" s="327"/>
    </row>
    <row r="62">
      <c r="C62" s="322"/>
      <c r="D62" s="344"/>
      <c r="E62" s="345"/>
      <c r="F62" s="345"/>
      <c r="G62" s="345"/>
      <c r="H62" s="325"/>
    </row>
    <row r="63">
      <c r="B63" s="326"/>
      <c r="C63" s="326"/>
      <c r="D63" s="326"/>
      <c r="E63" s="326"/>
      <c r="F63" s="326"/>
      <c r="G63" s="326"/>
      <c r="H63" s="327"/>
    </row>
    <row r="64">
      <c r="C64" s="322"/>
      <c r="D64" s="322"/>
      <c r="E64" s="322"/>
      <c r="F64" s="322"/>
      <c r="G64" s="322"/>
      <c r="H64" s="325"/>
    </row>
    <row r="65">
      <c r="C65" s="322"/>
      <c r="D65" s="322"/>
      <c r="E65" s="322"/>
      <c r="F65" s="322"/>
      <c r="G65" s="322"/>
      <c r="H65" s="325"/>
    </row>
    <row r="66">
      <c r="C66" s="322"/>
      <c r="D66" s="322"/>
      <c r="E66" s="322"/>
      <c r="F66" s="322"/>
      <c r="G66" s="322"/>
      <c r="H66" s="325"/>
    </row>
    <row r="67">
      <c r="B67" s="326"/>
      <c r="C67" s="326"/>
      <c r="D67" s="326"/>
      <c r="E67" s="326"/>
      <c r="F67" s="326"/>
      <c r="G67" s="326"/>
      <c r="H67" s="327"/>
    </row>
    <row r="68">
      <c r="C68" s="322"/>
      <c r="D68" s="344"/>
      <c r="E68" s="345"/>
      <c r="F68" s="345"/>
      <c r="G68" s="345"/>
      <c r="H68" s="325"/>
    </row>
    <row r="69">
      <c r="B69" s="299"/>
      <c r="C69" s="299"/>
      <c r="D69" s="299"/>
      <c r="E69" s="299"/>
      <c r="F69" s="299"/>
      <c r="G69" s="299"/>
      <c r="H69" s="299"/>
    </row>
    <row r="70">
      <c r="B70" s="326"/>
      <c r="C70" s="326"/>
      <c r="D70" s="326"/>
      <c r="E70" s="326"/>
      <c r="F70" s="326"/>
      <c r="G70" s="326"/>
      <c r="H70" s="327"/>
    </row>
    <row r="71">
      <c r="B71" s="328"/>
      <c r="C71" s="328"/>
      <c r="D71" s="328"/>
      <c r="E71" s="328"/>
      <c r="F71" s="328"/>
      <c r="G71" s="338"/>
      <c r="H71" s="329"/>
    </row>
    <row r="72">
      <c r="B72" s="328"/>
      <c r="C72" s="328"/>
      <c r="D72" s="328"/>
      <c r="E72" s="328"/>
      <c r="F72" s="341"/>
      <c r="G72" s="338"/>
      <c r="H72" s="329"/>
    </row>
    <row r="73">
      <c r="B73" s="328"/>
      <c r="C73" s="328"/>
      <c r="D73" s="328"/>
      <c r="E73" s="328"/>
      <c r="F73" s="328"/>
      <c r="G73" s="338"/>
      <c r="H73" s="329"/>
    </row>
    <row r="74">
      <c r="B74" s="328"/>
      <c r="C74" s="328"/>
      <c r="D74" s="328"/>
      <c r="E74" s="328"/>
      <c r="F74" s="328"/>
      <c r="G74" s="338"/>
      <c r="H74" s="329"/>
    </row>
    <row r="75">
      <c r="B75" s="328"/>
      <c r="C75" s="328"/>
      <c r="D75" s="328"/>
      <c r="E75" s="328"/>
      <c r="F75" s="328"/>
      <c r="G75" s="338"/>
      <c r="H75" s="329"/>
    </row>
    <row r="76" ht="14.25" customHeight="1">
      <c r="B76" s="328"/>
      <c r="C76" s="328"/>
      <c r="D76" s="328"/>
      <c r="E76" s="328"/>
      <c r="F76" s="328"/>
      <c r="G76" s="338"/>
      <c r="H76" s="329"/>
    </row>
    <row r="77" ht="14.25" customHeight="1">
      <c r="B77" s="328"/>
      <c r="C77" s="328"/>
      <c r="D77" s="328"/>
      <c r="E77" s="328"/>
      <c r="F77" s="328"/>
      <c r="G77" s="338"/>
      <c r="H77" s="329"/>
    </row>
    <row r="78" ht="14.25" customHeight="1">
      <c r="B78" s="326"/>
      <c r="C78" s="326"/>
      <c r="D78" s="326"/>
      <c r="E78" s="326"/>
      <c r="F78" s="326"/>
      <c r="G78" s="342"/>
      <c r="H78" s="327"/>
    </row>
    <row r="79">
      <c r="H79" s="337"/>
    </row>
    <row r="80">
      <c r="B80" s="299"/>
      <c r="C80" s="299"/>
      <c r="D80" s="299"/>
      <c r="E80" s="299"/>
      <c r="F80" s="299"/>
      <c r="G80" s="299"/>
      <c r="H80" s="299"/>
    </row>
    <row r="81">
      <c r="B81" s="326"/>
      <c r="C81" s="326"/>
      <c r="D81" s="326"/>
      <c r="E81" s="326"/>
      <c r="F81" s="326"/>
      <c r="G81" s="326"/>
      <c r="H81" s="327"/>
    </row>
    <row r="82">
      <c r="B82" s="339"/>
      <c r="C82" s="339"/>
      <c r="D82" s="339"/>
      <c r="E82" s="339"/>
      <c r="F82" s="339"/>
      <c r="G82" s="339"/>
      <c r="H82" s="329"/>
    </row>
    <row r="83">
      <c r="B83" s="328"/>
      <c r="C83" s="328"/>
      <c r="D83" s="328"/>
      <c r="E83" s="328"/>
      <c r="F83" s="328"/>
      <c r="G83" s="338"/>
      <c r="H83" s="329"/>
    </row>
    <row r="84">
      <c r="B84" s="328"/>
      <c r="C84" s="328"/>
      <c r="D84" s="328"/>
      <c r="E84" s="328"/>
      <c r="F84" s="328"/>
      <c r="G84" s="338"/>
      <c r="H84" s="329"/>
    </row>
    <row r="85">
      <c r="B85" s="328"/>
      <c r="C85" s="328"/>
      <c r="D85" s="328"/>
      <c r="E85" s="328"/>
      <c r="F85" s="346"/>
      <c r="G85" s="338"/>
      <c r="H85" s="329"/>
    </row>
    <row r="86">
      <c r="B86" s="328"/>
      <c r="C86" s="339"/>
      <c r="D86" s="339"/>
      <c r="E86" s="339"/>
      <c r="F86" s="346"/>
      <c r="G86" s="338"/>
      <c r="H86" s="329"/>
    </row>
    <row r="87">
      <c r="B87" s="328"/>
      <c r="C87" s="328"/>
      <c r="D87" s="328"/>
      <c r="E87" s="328"/>
      <c r="F87" s="347"/>
      <c r="G87" s="338"/>
      <c r="H87" s="329"/>
    </row>
    <row r="88">
      <c r="B88" s="328"/>
      <c r="C88" s="339"/>
      <c r="D88" s="339"/>
      <c r="E88" s="339"/>
      <c r="F88" s="346"/>
      <c r="G88" s="338"/>
      <c r="H88" s="329"/>
    </row>
    <row r="89">
      <c r="B89" s="328"/>
      <c r="C89" s="328"/>
      <c r="D89" s="328"/>
      <c r="E89" s="328"/>
      <c r="F89" s="341"/>
      <c r="G89" s="338"/>
      <c r="H89" s="329"/>
    </row>
    <row r="90">
      <c r="B90" s="328"/>
      <c r="C90" s="339"/>
      <c r="D90" s="339"/>
      <c r="E90" s="339"/>
      <c r="F90" s="341"/>
      <c r="G90" s="338"/>
      <c r="H90" s="329"/>
    </row>
    <row r="91">
      <c r="B91" s="328"/>
      <c r="C91" s="328"/>
      <c r="D91" s="328"/>
      <c r="E91" s="328"/>
      <c r="F91" s="341"/>
      <c r="G91" s="338"/>
      <c r="H91" s="329"/>
    </row>
    <row r="92">
      <c r="B92" s="328"/>
      <c r="C92" s="328"/>
      <c r="D92" s="328"/>
      <c r="E92" s="328"/>
      <c r="F92" s="328"/>
      <c r="G92" s="338"/>
      <c r="H92" s="329"/>
    </row>
    <row r="93">
      <c r="B93" s="333"/>
      <c r="C93" s="333"/>
      <c r="D93" s="333"/>
      <c r="E93" s="333"/>
      <c r="F93" s="333"/>
      <c r="G93" s="333"/>
      <c r="H93" s="327"/>
    </row>
    <row r="94">
      <c r="B94" s="326"/>
      <c r="C94" s="326"/>
      <c r="D94" s="326"/>
      <c r="E94" s="326"/>
      <c r="F94" s="326"/>
      <c r="G94" s="326"/>
      <c r="H94" s="327"/>
    </row>
    <row r="95">
      <c r="B95" s="328"/>
      <c r="H95" s="327"/>
    </row>
    <row r="96">
      <c r="B96" s="328"/>
      <c r="H96" s="327"/>
    </row>
    <row r="97">
      <c r="B97" s="299"/>
      <c r="C97" s="299"/>
      <c r="D97" s="299"/>
      <c r="E97" s="299"/>
      <c r="F97" s="299"/>
      <c r="G97" s="299"/>
      <c r="H97" s="327"/>
    </row>
    <row r="98">
      <c r="B98" s="328"/>
      <c r="C98" s="328"/>
      <c r="D98" s="328"/>
      <c r="E98" s="328"/>
      <c r="F98" s="328"/>
      <c r="G98" s="328"/>
      <c r="H98" s="329"/>
    </row>
    <row r="99">
      <c r="B99" s="328"/>
      <c r="C99" s="328"/>
      <c r="D99" s="328"/>
      <c r="E99" s="328"/>
      <c r="F99" s="328"/>
      <c r="G99" s="328"/>
      <c r="H99" s="329"/>
    </row>
    <row r="100">
      <c r="B100" s="326"/>
      <c r="C100" s="326"/>
      <c r="D100" s="326"/>
      <c r="E100" s="326"/>
      <c r="F100" s="326"/>
      <c r="G100" s="326"/>
      <c r="H100" s="327"/>
    </row>
    <row r="101">
      <c r="B101" s="328"/>
      <c r="C101" s="326"/>
      <c r="D101" s="326"/>
      <c r="E101" s="326"/>
      <c r="F101" s="326"/>
      <c r="G101" s="342"/>
      <c r="H101" s="327"/>
    </row>
    <row r="102">
      <c r="B102" s="299"/>
      <c r="C102" s="299"/>
      <c r="D102" s="299"/>
      <c r="E102" s="299"/>
      <c r="F102" s="299"/>
      <c r="G102" s="299"/>
      <c r="H102" s="299"/>
    </row>
    <row r="103">
      <c r="B103" s="326"/>
      <c r="C103" s="326"/>
      <c r="D103" s="326"/>
      <c r="E103" s="326"/>
      <c r="F103" s="326"/>
      <c r="G103" s="326"/>
      <c r="H103" s="327"/>
    </row>
    <row r="104">
      <c r="B104" s="328"/>
      <c r="C104" s="328"/>
      <c r="D104" s="328"/>
      <c r="E104" s="328"/>
      <c r="F104" s="328"/>
      <c r="G104" s="328"/>
      <c r="H104" s="329"/>
    </row>
    <row r="105">
      <c r="B105" s="328"/>
      <c r="C105" s="328"/>
      <c r="D105" s="328"/>
      <c r="E105" s="328"/>
      <c r="F105" s="328"/>
      <c r="G105" s="328"/>
      <c r="H105" s="329"/>
    </row>
    <row r="106">
      <c r="B106" s="328"/>
      <c r="C106" s="328"/>
      <c r="D106" s="328"/>
      <c r="E106" s="328"/>
      <c r="F106" s="328"/>
      <c r="G106" s="328"/>
      <c r="H106" s="329"/>
    </row>
    <row r="107">
      <c r="B107" s="328"/>
      <c r="C107" s="328"/>
      <c r="D107" s="328"/>
      <c r="E107" s="328"/>
      <c r="F107" s="328"/>
      <c r="G107" s="328"/>
      <c r="H107" s="329"/>
    </row>
    <row r="108">
      <c r="B108" s="328"/>
      <c r="C108" s="326"/>
      <c r="D108" s="326"/>
      <c r="E108" s="326"/>
      <c r="F108" s="326"/>
      <c r="G108" s="326"/>
      <c r="H108" s="327"/>
    </row>
    <row r="109">
      <c r="H109" s="337"/>
    </row>
    <row r="110">
      <c r="B110" s="326"/>
      <c r="C110" s="326"/>
      <c r="D110" s="326"/>
      <c r="E110" s="326"/>
      <c r="F110" s="326"/>
      <c r="G110" s="326"/>
      <c r="H110" s="327"/>
    </row>
    <row r="111">
      <c r="B111" s="328"/>
      <c r="C111" s="328"/>
      <c r="D111" s="328"/>
      <c r="E111" s="328"/>
      <c r="F111" s="328"/>
      <c r="G111" s="328"/>
      <c r="H111" s="329"/>
    </row>
    <row r="112">
      <c r="B112" s="328"/>
      <c r="C112" s="328"/>
      <c r="D112" s="328"/>
      <c r="E112" s="328"/>
      <c r="F112" s="328"/>
      <c r="G112" s="328"/>
      <c r="H112" s="329"/>
    </row>
    <row r="113">
      <c r="B113" s="328"/>
      <c r="C113" s="328"/>
      <c r="D113" s="328"/>
      <c r="E113" s="328"/>
      <c r="F113" s="328"/>
      <c r="G113" s="328"/>
      <c r="H113" s="329"/>
    </row>
    <row r="114">
      <c r="B114" s="328"/>
      <c r="C114" s="328"/>
      <c r="D114" s="328"/>
      <c r="E114" s="328"/>
      <c r="F114" s="328"/>
      <c r="G114" s="328"/>
      <c r="H114" s="329"/>
    </row>
    <row r="115">
      <c r="B115" s="328"/>
      <c r="C115" s="328"/>
      <c r="D115" s="328"/>
      <c r="E115" s="328"/>
      <c r="F115" s="328"/>
      <c r="G115" s="328"/>
      <c r="H115" s="329"/>
    </row>
    <row r="116">
      <c r="B116" s="348"/>
      <c r="C116" s="348"/>
      <c r="D116" s="348"/>
      <c r="E116" s="348"/>
      <c r="F116" s="348"/>
      <c r="G116" s="348"/>
      <c r="H116" s="327"/>
    </row>
    <row r="117">
      <c r="C117" s="346"/>
      <c r="D117" s="341"/>
      <c r="E117" s="349"/>
      <c r="F117" s="349"/>
      <c r="G117" s="349"/>
      <c r="H117" s="336"/>
    </row>
    <row r="118">
      <c r="B118" s="299"/>
      <c r="C118" s="299"/>
      <c r="D118" s="299"/>
      <c r="E118" s="299"/>
      <c r="F118" s="299"/>
      <c r="G118" s="299"/>
      <c r="H118" s="299"/>
    </row>
    <row r="119">
      <c r="B119" s="326"/>
      <c r="C119" s="326"/>
      <c r="D119" s="326"/>
      <c r="E119" s="326"/>
      <c r="F119" s="326"/>
      <c r="G119" s="326"/>
      <c r="H119" s="327"/>
    </row>
    <row r="120">
      <c r="B120" s="328"/>
      <c r="C120" s="328"/>
      <c r="D120" s="328"/>
      <c r="E120" s="328"/>
      <c r="F120" s="328"/>
      <c r="G120" s="341"/>
      <c r="H120" s="329"/>
    </row>
    <row r="121">
      <c r="B121" s="328"/>
      <c r="C121" s="328"/>
      <c r="D121" s="328"/>
      <c r="E121" s="328"/>
      <c r="F121" s="328"/>
      <c r="G121" s="341"/>
      <c r="H121" s="329"/>
    </row>
    <row r="122">
      <c r="B122" s="328"/>
      <c r="C122" s="328"/>
      <c r="D122" s="328"/>
      <c r="E122" s="328"/>
      <c r="F122" s="328"/>
      <c r="G122" s="338"/>
      <c r="H122" s="329"/>
    </row>
    <row r="123">
      <c r="B123" s="328"/>
      <c r="C123" s="328"/>
      <c r="D123" s="328"/>
      <c r="E123" s="350"/>
      <c r="F123" s="341"/>
      <c r="G123" s="338"/>
      <c r="H123" s="329"/>
    </row>
    <row r="124">
      <c r="B124" s="328"/>
      <c r="C124" s="328"/>
      <c r="D124" s="328"/>
      <c r="E124" s="350"/>
      <c r="F124" s="341"/>
      <c r="G124" s="338"/>
      <c r="H124" s="329"/>
    </row>
    <row r="125">
      <c r="B125" s="328"/>
      <c r="C125" s="328"/>
      <c r="D125" s="328"/>
      <c r="E125" s="328"/>
      <c r="F125" s="346"/>
      <c r="G125" s="338"/>
      <c r="H125" s="329"/>
    </row>
    <row r="126">
      <c r="B126" s="328"/>
      <c r="C126" s="328"/>
      <c r="D126" s="328"/>
      <c r="E126" s="350"/>
      <c r="F126" s="341"/>
      <c r="G126" s="338"/>
      <c r="H126" s="329"/>
    </row>
    <row r="127">
      <c r="B127" s="326"/>
      <c r="C127" s="326"/>
      <c r="D127" s="326"/>
      <c r="E127" s="326"/>
      <c r="F127" s="326"/>
      <c r="G127" s="326"/>
      <c r="H127" s="327"/>
    </row>
    <row r="128">
      <c r="B128" s="339"/>
      <c r="C128" s="339"/>
      <c r="D128" s="339"/>
      <c r="E128" s="339"/>
      <c r="F128" s="339"/>
      <c r="G128" s="339"/>
      <c r="H128" s="351"/>
    </row>
    <row r="129">
      <c r="B129" s="183"/>
      <c r="C129" s="183"/>
      <c r="D129" s="183"/>
      <c r="E129" s="183"/>
      <c r="G129" s="352"/>
      <c r="H129" s="353"/>
    </row>
    <row r="130">
      <c r="B130" s="183"/>
      <c r="C130" s="183"/>
      <c r="D130" s="183"/>
      <c r="E130" s="183"/>
      <c r="G130" s="183"/>
      <c r="H130" s="353"/>
    </row>
    <row r="131">
      <c r="C131" s="183"/>
      <c r="D131" s="183"/>
      <c r="E131" s="183"/>
      <c r="G131" s="352"/>
      <c r="H131" s="353"/>
    </row>
    <row r="132">
      <c r="B132" s="183"/>
      <c r="C132" s="183"/>
      <c r="D132" s="183"/>
      <c r="E132" s="183"/>
      <c r="G132" s="352"/>
      <c r="H132" s="353"/>
    </row>
    <row r="133">
      <c r="B133" s="183"/>
      <c r="C133" s="183"/>
      <c r="D133" s="183"/>
      <c r="E133" s="183"/>
      <c r="G133" s="352"/>
      <c r="H133" s="353"/>
    </row>
    <row r="134">
      <c r="B134" s="183"/>
      <c r="C134" s="183"/>
      <c r="D134" s="183"/>
      <c r="E134" s="183"/>
      <c r="G134" s="352"/>
      <c r="H134" s="353"/>
    </row>
    <row r="135">
      <c r="B135" s="183"/>
      <c r="C135" s="183"/>
      <c r="D135" s="183"/>
      <c r="E135" s="183"/>
      <c r="G135" s="352"/>
      <c r="H135" s="353"/>
    </row>
    <row r="136">
      <c r="B136" s="183"/>
      <c r="C136" s="183"/>
      <c r="D136" s="183"/>
      <c r="E136" s="183"/>
      <c r="G136" s="352"/>
      <c r="H136" s="353"/>
    </row>
    <row r="137">
      <c r="B137" s="183"/>
      <c r="C137" s="183"/>
      <c r="D137" s="183"/>
      <c r="E137" s="183"/>
      <c r="G137" s="352"/>
      <c r="H137" s="353"/>
    </row>
    <row r="138">
      <c r="B138" s="299"/>
      <c r="C138" s="299"/>
      <c r="D138" s="299"/>
      <c r="E138" s="299"/>
      <c r="F138" s="299"/>
      <c r="G138" s="299"/>
      <c r="H138" s="299"/>
    </row>
    <row r="139">
      <c r="B139" s="326"/>
      <c r="C139" s="326"/>
      <c r="D139" s="326"/>
      <c r="E139" s="326"/>
      <c r="F139" s="326"/>
      <c r="G139" s="326"/>
      <c r="H139" s="327"/>
    </row>
    <row r="140">
      <c r="B140" s="328"/>
      <c r="C140" s="328"/>
      <c r="D140" s="328"/>
      <c r="E140" s="328"/>
      <c r="F140" s="328"/>
      <c r="G140" s="328"/>
      <c r="H140" s="329"/>
    </row>
    <row r="141">
      <c r="B141" s="328"/>
      <c r="C141" s="328"/>
      <c r="D141" s="328"/>
      <c r="E141" s="328"/>
      <c r="F141" s="328"/>
      <c r="G141" s="328"/>
      <c r="H141" s="329"/>
    </row>
    <row r="142">
      <c r="B142" s="328"/>
      <c r="C142" s="328"/>
      <c r="D142" s="328"/>
      <c r="E142" s="328"/>
      <c r="F142" s="328"/>
      <c r="G142" s="328"/>
      <c r="H142" s="329"/>
    </row>
    <row r="143">
      <c r="B143" s="328"/>
      <c r="C143" s="328"/>
      <c r="D143" s="328"/>
      <c r="E143" s="328"/>
      <c r="F143" s="328"/>
      <c r="G143" s="328"/>
      <c r="H143" s="329"/>
    </row>
    <row r="144">
      <c r="B144" s="328"/>
      <c r="C144" s="328"/>
      <c r="D144" s="328"/>
      <c r="E144" s="328"/>
      <c r="F144" s="328"/>
      <c r="G144" s="328"/>
      <c r="H144" s="329"/>
    </row>
    <row r="145">
      <c r="B145" s="328"/>
      <c r="C145" s="328"/>
      <c r="D145" s="328"/>
      <c r="E145" s="328"/>
      <c r="F145" s="328"/>
      <c r="G145" s="328"/>
      <c r="H145" s="329"/>
    </row>
    <row r="146">
      <c r="B146" s="328"/>
      <c r="C146" s="326"/>
      <c r="D146" s="326"/>
      <c r="E146" s="326"/>
      <c r="F146" s="326"/>
      <c r="G146" s="326"/>
      <c r="H146" s="327"/>
    </row>
    <row r="147">
      <c r="B147" s="328"/>
      <c r="C147" s="326"/>
      <c r="D147" s="326"/>
      <c r="E147" s="326"/>
      <c r="F147" s="326"/>
      <c r="G147" s="326"/>
      <c r="H147" s="327"/>
    </row>
  </sheetData>
  <mergeCells count="9">
    <mergeCell ref="C4:F5"/>
    <mergeCell ref="C6:F7"/>
    <mergeCell ref="C9:D9"/>
    <mergeCell ref="C10:D10"/>
    <mergeCell ref="C11:D11"/>
    <mergeCell ref="C12:D12"/>
    <mergeCell ref="C13:D13"/>
    <mergeCell ref="C14:D14"/>
    <mergeCell ref="B15:H15"/>
  </mergeCells>
  <printOptions headings="0" gridLines="0"/>
  <pageMargins left="0.51181102362204722" right="0.51181102362204722" top="0.78740157480314954" bottom="0.78740157480314954" header="0.31496062000000014" footer="0.31496062000000014"/>
  <pageSetup paperSize="9" scale="80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J7" activeCellId="0" sqref="J7:J8"/>
    </sheetView>
  </sheetViews>
  <sheetFormatPr defaultRowHeight="14.25"/>
  <cols>
    <col customWidth="1" min="1" max="1" width="5.42578125"/>
    <col customWidth="1" min="2" max="2" style="298" width="12.85546875"/>
    <col customWidth="1" min="3" max="3" style="298" width="41.140625"/>
    <col customWidth="1" min="4" max="4" style="298" width="13.28515625"/>
    <col customWidth="1" min="5" max="5" style="298" width="15"/>
    <col customWidth="1" min="6" max="6" style="298" width="18.85546875"/>
    <col customWidth="1" min="7" max="7" style="298" width="17.7109375"/>
    <col customWidth="1" min="8" max="8" width="5"/>
    <col bestFit="1" customWidth="1" min="9" max="9" width="11.7109375"/>
    <col bestFit="1" min="10" max="10" width="11.42578125"/>
  </cols>
  <sheetData>
    <row r="1">
      <c r="A1" s="354"/>
      <c r="B1" s="355"/>
      <c r="C1" s="355"/>
      <c r="D1" s="355"/>
      <c r="E1" s="355"/>
      <c r="F1" s="355"/>
      <c r="G1" s="355"/>
    </row>
    <row r="2" ht="45" customHeight="1">
      <c r="A2" s="356"/>
      <c r="B2" s="357" t="s">
        <v>178</v>
      </c>
      <c r="C2" s="357" t="s">
        <v>179</v>
      </c>
      <c r="D2" s="307" t="s">
        <v>180</v>
      </c>
      <c r="E2" s="307" t="s">
        <v>181</v>
      </c>
      <c r="F2" s="357" t="s">
        <v>182</v>
      </c>
      <c r="G2" s="307" t="s">
        <v>183</v>
      </c>
      <c r="H2" s="358"/>
      <c r="I2" s="359" t="s">
        <v>184</v>
      </c>
      <c r="J2" s="359"/>
    </row>
    <row r="3">
      <c r="A3" s="354"/>
      <c r="B3" s="360"/>
      <c r="C3" s="360"/>
      <c r="D3" s="306" t="s">
        <v>185</v>
      </c>
      <c r="E3" s="306" t="s">
        <v>185</v>
      </c>
      <c r="F3" s="360"/>
      <c r="G3" s="306" t="s">
        <v>186</v>
      </c>
      <c r="H3" s="299"/>
      <c r="I3" s="361"/>
      <c r="J3" s="361"/>
    </row>
    <row r="4" ht="38.25">
      <c r="A4" s="362"/>
      <c r="B4" s="363">
        <v>1</v>
      </c>
      <c r="C4" s="364" t="s">
        <v>187</v>
      </c>
      <c r="D4" s="365">
        <v>1</v>
      </c>
      <c r="E4" s="365">
        <v>2</v>
      </c>
      <c r="F4" s="366">
        <f>'PORTARIA 12 X 36 NOTURNO'!G145</f>
        <v>0</v>
      </c>
      <c r="G4" s="367">
        <f t="shared" ref="G4:G6" si="12">F4*E4</f>
        <v>0</v>
      </c>
      <c r="H4" s="334"/>
      <c r="I4" s="368">
        <f>E4*'PORTARIA 12 X 36 NOTURNO'!J145</f>
        <v>0</v>
      </c>
      <c r="J4" s="369">
        <f>IFERROR(I4/G4,0)</f>
        <v>0</v>
      </c>
    </row>
    <row r="5" ht="38.25">
      <c r="A5" s="362"/>
      <c r="B5" s="370">
        <v>2</v>
      </c>
      <c r="C5" s="371" t="s">
        <v>188</v>
      </c>
      <c r="D5" s="372">
        <v>1</v>
      </c>
      <c r="E5" s="372">
        <v>6</v>
      </c>
      <c r="F5" s="373">
        <f>'PORTARIA 12 X 36 DIRUNO'!G145</f>
        <v>0</v>
      </c>
      <c r="G5" s="374">
        <f t="shared" si="12"/>
        <v>0</v>
      </c>
      <c r="H5" s="299"/>
      <c r="I5" s="368">
        <f>E5*'PORTARIA 12 X 36 DIRUNO'!J145</f>
        <v>0</v>
      </c>
      <c r="J5" s="369">
        <f>IFERROR(I5/G5,0)</f>
        <v>0</v>
      </c>
    </row>
    <row r="6" ht="51">
      <c r="A6" s="362"/>
      <c r="B6" s="363">
        <v>3</v>
      </c>
      <c r="C6" s="364" t="s">
        <v>189</v>
      </c>
      <c r="D6" s="365">
        <v>1</v>
      </c>
      <c r="E6" s="365">
        <v>3</v>
      </c>
      <c r="F6" s="366">
        <f>'PORTARIA 6 HORAS'!G144</f>
        <v>0</v>
      </c>
      <c r="G6" s="375">
        <f t="shared" si="12"/>
        <v>0</v>
      </c>
      <c r="H6" s="224"/>
      <c r="I6" s="368">
        <f>E6*'PORTARIA 6 HORAS'!J144</f>
        <v>0</v>
      </c>
      <c r="J6" s="369">
        <f>IFERROR(I6/G6,0)</f>
        <v>0</v>
      </c>
    </row>
    <row r="7">
      <c r="A7" s="376"/>
      <c r="B7" s="377" t="s">
        <v>190</v>
      </c>
      <c r="C7" s="378"/>
      <c r="D7" s="378"/>
      <c r="E7" s="378"/>
      <c r="F7" s="379"/>
      <c r="G7" s="380">
        <f>SUM(G4:G6)</f>
        <v>0</v>
      </c>
      <c r="I7" s="381">
        <f>SUM(I4:I6)</f>
        <v>0</v>
      </c>
      <c r="J7" s="382">
        <f>IFERROR(I7/G7,0)</f>
        <v>0</v>
      </c>
    </row>
    <row r="8">
      <c r="A8" s="376"/>
      <c r="B8" s="383" t="s">
        <v>191</v>
      </c>
      <c r="C8" s="384"/>
      <c r="D8" s="384"/>
      <c r="E8" s="384"/>
      <c r="F8" s="385"/>
      <c r="G8" s="386">
        <f>G7*12</f>
        <v>0</v>
      </c>
      <c r="I8" s="387"/>
      <c r="J8" s="388"/>
    </row>
    <row r="9">
      <c r="A9" s="1"/>
      <c r="B9" s="322"/>
      <c r="C9" s="322"/>
      <c r="D9" s="322"/>
      <c r="E9" s="322"/>
      <c r="F9" s="323"/>
      <c r="G9" s="323"/>
    </row>
    <row r="10">
      <c r="A10" s="1"/>
      <c r="B10" s="322"/>
      <c r="C10" s="322"/>
      <c r="D10" s="322"/>
      <c r="E10" s="322"/>
      <c r="F10" s="322"/>
      <c r="G10" s="325"/>
    </row>
    <row r="11" ht="15">
      <c r="A11" s="358"/>
      <c r="B11" s="299"/>
      <c r="C11" s="299"/>
      <c r="D11" s="299"/>
      <c r="E11" s="299"/>
      <c r="F11" s="299"/>
      <c r="G11" s="389"/>
    </row>
    <row r="12">
      <c r="A12" s="390"/>
      <c r="B12" s="326"/>
      <c r="C12" s="326"/>
      <c r="D12" s="326"/>
      <c r="E12" s="326"/>
      <c r="F12" s="326"/>
      <c r="G12" s="327"/>
    </row>
    <row r="13">
      <c r="A13" s="391"/>
      <c r="B13" s="326"/>
      <c r="C13" s="326"/>
      <c r="D13" s="326"/>
      <c r="E13" s="326"/>
      <c r="F13" s="328"/>
      <c r="G13" s="329"/>
      <c r="H13" s="111"/>
    </row>
    <row r="14">
      <c r="A14" s="391"/>
      <c r="B14" s="326"/>
      <c r="C14" s="326"/>
      <c r="D14" s="326"/>
      <c r="E14" s="326"/>
      <c r="F14" s="330"/>
      <c r="G14" s="329"/>
    </row>
    <row r="15">
      <c r="A15" s="391"/>
      <c r="B15" s="326"/>
      <c r="C15" s="326"/>
      <c r="D15" s="326"/>
      <c r="E15" s="326"/>
      <c r="F15" s="326"/>
      <c r="G15" s="329"/>
      <c r="J15" s="217"/>
    </row>
    <row r="16">
      <c r="A16" s="391"/>
      <c r="B16" s="331"/>
      <c r="C16" s="331"/>
      <c r="D16" s="331"/>
      <c r="E16" s="331"/>
      <c r="F16" s="331"/>
      <c r="G16" s="329"/>
    </row>
    <row r="17">
      <c r="A17" s="391"/>
      <c r="B17" s="331"/>
      <c r="C17" s="331"/>
      <c r="D17" s="332"/>
      <c r="E17" s="331"/>
      <c r="F17" s="332"/>
      <c r="G17" s="329"/>
    </row>
    <row r="18">
      <c r="A18" s="391"/>
      <c r="B18" s="333"/>
      <c r="C18" s="333"/>
      <c r="D18" s="333"/>
      <c r="E18" s="333"/>
      <c r="F18" s="333"/>
      <c r="G18" s="329"/>
    </row>
    <row r="19">
      <c r="A19" s="391"/>
      <c r="B19" s="326"/>
      <c r="C19" s="326"/>
      <c r="D19" s="326"/>
      <c r="E19" s="326"/>
      <c r="F19" s="326"/>
      <c r="G19" s="329"/>
    </row>
    <row r="20">
      <c r="A20" s="391"/>
      <c r="B20" s="334"/>
      <c r="C20" s="334"/>
      <c r="D20" s="332"/>
      <c r="E20" s="334" t="s">
        <v>32</v>
      </c>
      <c r="F20" s="335"/>
      <c r="G20" s="336"/>
    </row>
    <row r="21">
      <c r="A21" s="390"/>
      <c r="B21" s="326"/>
      <c r="C21" s="326"/>
      <c r="D21" s="326"/>
      <c r="E21" s="326"/>
      <c r="F21" s="326"/>
      <c r="G21" s="327"/>
    </row>
    <row r="22">
      <c r="A22" s="1"/>
      <c r="B22" s="1"/>
      <c r="C22" s="1"/>
      <c r="D22" s="1"/>
      <c r="E22" s="1"/>
      <c r="F22" s="1"/>
      <c r="G22" s="337"/>
    </row>
    <row r="23" ht="15">
      <c r="A23" s="358"/>
      <c r="B23" s="299"/>
      <c r="C23" s="299"/>
      <c r="D23" s="299"/>
      <c r="E23" s="299"/>
      <c r="F23" s="299"/>
      <c r="G23" s="299"/>
    </row>
    <row r="24">
      <c r="A24" s="390"/>
      <c r="B24" s="326"/>
      <c r="C24" s="326"/>
      <c r="D24" s="326"/>
      <c r="E24" s="326"/>
      <c r="F24" s="326"/>
      <c r="G24" s="327"/>
    </row>
    <row r="25">
      <c r="A25" s="328"/>
      <c r="B25" s="328"/>
      <c r="C25" s="328"/>
      <c r="D25" s="328"/>
      <c r="E25" s="328"/>
      <c r="F25" s="338"/>
      <c r="G25" s="329"/>
    </row>
    <row r="26">
      <c r="A26" s="328"/>
      <c r="B26" s="328"/>
      <c r="C26" s="328"/>
      <c r="D26" s="328"/>
      <c r="E26" s="328"/>
      <c r="F26" s="338"/>
      <c r="G26" s="329"/>
    </row>
    <row r="27">
      <c r="A27" s="328"/>
      <c r="B27" s="328"/>
      <c r="C27" s="328"/>
      <c r="D27" s="328"/>
      <c r="E27" s="328"/>
      <c r="F27" s="338"/>
      <c r="G27" s="329"/>
    </row>
    <row r="28">
      <c r="A28" s="390"/>
      <c r="B28" s="326"/>
      <c r="C28" s="326"/>
      <c r="D28" s="326"/>
      <c r="E28" s="326"/>
      <c r="F28" s="342"/>
      <c r="G28" s="327"/>
    </row>
    <row r="29">
      <c r="A29" s="391"/>
      <c r="B29" s="326"/>
      <c r="C29" s="326"/>
      <c r="D29" s="326"/>
      <c r="E29" s="326"/>
      <c r="F29" s="342"/>
      <c r="G29" s="327"/>
    </row>
    <row r="30">
      <c r="A30" s="390"/>
      <c r="B30" s="326"/>
      <c r="C30" s="326"/>
      <c r="D30" s="326"/>
      <c r="E30" s="326"/>
      <c r="F30" s="326"/>
      <c r="G30" s="327"/>
    </row>
    <row r="31">
      <c r="A31" s="391"/>
      <c r="B31" s="328"/>
      <c r="C31" s="328"/>
      <c r="D31" s="328"/>
      <c r="E31" s="328"/>
      <c r="F31" s="338"/>
      <c r="G31" s="329"/>
    </row>
    <row r="32">
      <c r="A32" s="391"/>
      <c r="B32" s="328"/>
      <c r="C32" s="328"/>
      <c r="D32" s="328"/>
      <c r="E32" s="328"/>
      <c r="F32" s="338"/>
      <c r="G32" s="329"/>
    </row>
    <row r="33">
      <c r="A33" s="391"/>
      <c r="B33" s="328"/>
      <c r="C33" s="328"/>
      <c r="D33" s="328"/>
      <c r="E33" s="328"/>
      <c r="F33" s="338"/>
      <c r="G33" s="329"/>
    </row>
    <row r="34">
      <c r="A34" s="391"/>
      <c r="B34" s="328"/>
      <c r="C34" s="328"/>
      <c r="D34" s="328"/>
      <c r="E34" s="328"/>
      <c r="F34" s="338"/>
      <c r="G34" s="329"/>
    </row>
    <row r="35">
      <c r="A35" s="391"/>
      <c r="B35" s="339"/>
      <c r="C35" s="339"/>
      <c r="D35" s="339"/>
      <c r="E35" s="339"/>
      <c r="F35" s="338"/>
      <c r="G35" s="329"/>
    </row>
    <row r="36">
      <c r="A36" s="391"/>
      <c r="B36" s="328"/>
      <c r="C36" s="328"/>
      <c r="D36" s="328"/>
      <c r="E36" s="328"/>
      <c r="F36" s="338"/>
      <c r="G36" s="329"/>
    </row>
    <row r="37">
      <c r="A37" s="391"/>
      <c r="B37" s="339"/>
      <c r="C37" s="340"/>
      <c r="D37" s="339"/>
      <c r="E37" s="341"/>
      <c r="F37" s="338"/>
      <c r="G37" s="329"/>
    </row>
    <row r="38">
      <c r="A38" s="391"/>
      <c r="B38" s="328"/>
      <c r="C38" s="328"/>
      <c r="D38" s="328"/>
      <c r="E38" s="328"/>
      <c r="F38" s="338"/>
      <c r="G38" s="329"/>
    </row>
    <row r="39">
      <c r="A39" s="326"/>
      <c r="B39" s="326"/>
      <c r="C39" s="326"/>
      <c r="D39" s="326"/>
      <c r="E39" s="326"/>
      <c r="F39" s="342"/>
      <c r="G39" s="327"/>
    </row>
    <row r="40">
      <c r="A40" s="391"/>
      <c r="B40" s="328"/>
      <c r="C40" s="328"/>
      <c r="D40" s="328"/>
      <c r="E40" s="328"/>
      <c r="F40" s="328"/>
      <c r="G40" s="329"/>
    </row>
    <row r="41">
      <c r="A41" s="390"/>
      <c r="B41" s="326"/>
      <c r="C41" s="326"/>
      <c r="D41" s="326"/>
      <c r="E41" s="326"/>
      <c r="F41" s="326"/>
      <c r="G41" s="327"/>
    </row>
    <row r="42">
      <c r="A42" s="391"/>
      <c r="B42" s="328"/>
      <c r="C42" s="328"/>
      <c r="D42" s="328"/>
      <c r="E42" s="328"/>
      <c r="F42" s="328"/>
      <c r="G42" s="343"/>
    </row>
    <row r="43">
      <c r="A43" s="391"/>
      <c r="B43" s="328"/>
      <c r="C43" s="328"/>
      <c r="D43" s="328"/>
      <c r="E43" s="328"/>
      <c r="F43" s="328"/>
      <c r="G43" s="329"/>
    </row>
    <row r="44">
      <c r="A44" s="391"/>
      <c r="B44" s="328"/>
      <c r="C44" s="328"/>
      <c r="D44" s="328"/>
      <c r="E44" s="328"/>
      <c r="F44" s="328"/>
      <c r="G44" s="329"/>
    </row>
    <row r="45">
      <c r="A45" s="391"/>
      <c r="B45" s="328"/>
      <c r="C45" s="328"/>
      <c r="D45" s="328"/>
      <c r="E45" s="328"/>
      <c r="F45" s="328"/>
      <c r="G45" s="329"/>
    </row>
    <row r="46">
      <c r="A46" s="391"/>
      <c r="B46" s="328"/>
      <c r="C46" s="328"/>
      <c r="D46" s="328"/>
      <c r="E46" s="328"/>
      <c r="F46" s="328"/>
      <c r="G46" s="329"/>
    </row>
    <row r="47">
      <c r="A47" s="326"/>
      <c r="B47" s="326"/>
      <c r="C47" s="326"/>
      <c r="D47" s="326"/>
      <c r="E47" s="326"/>
      <c r="F47" s="326"/>
      <c r="G47" s="327"/>
    </row>
    <row r="48">
      <c r="A48" s="1"/>
      <c r="B48" s="322"/>
      <c r="C48" s="344"/>
      <c r="D48" s="345"/>
      <c r="E48" s="345"/>
      <c r="F48" s="345"/>
      <c r="G48" s="325"/>
    </row>
    <row r="49">
      <c r="A49" s="390"/>
      <c r="B49" s="326"/>
      <c r="C49" s="326"/>
      <c r="D49" s="326"/>
      <c r="E49" s="326"/>
      <c r="F49" s="326"/>
      <c r="G49" s="327"/>
    </row>
    <row r="50">
      <c r="A50" s="1"/>
      <c r="B50" s="322"/>
      <c r="C50" s="322"/>
      <c r="D50" s="322"/>
      <c r="E50" s="322"/>
      <c r="F50" s="322"/>
      <c r="G50" s="325"/>
    </row>
    <row r="51">
      <c r="A51" s="1"/>
      <c r="B51" s="322"/>
      <c r="C51" s="322"/>
      <c r="D51" s="322"/>
      <c r="E51" s="322"/>
      <c r="F51" s="322"/>
      <c r="G51" s="325"/>
    </row>
    <row r="52">
      <c r="A52" s="1"/>
      <c r="B52" s="322"/>
      <c r="C52" s="322"/>
      <c r="D52" s="322"/>
      <c r="E52" s="322"/>
      <c r="F52" s="322"/>
      <c r="G52" s="325"/>
    </row>
    <row r="53">
      <c r="A53" s="326"/>
      <c r="B53" s="326"/>
      <c r="C53" s="326"/>
      <c r="D53" s="326"/>
      <c r="E53" s="326"/>
      <c r="F53" s="326"/>
      <c r="G53" s="327"/>
    </row>
    <row r="54">
      <c r="A54" s="1"/>
      <c r="B54" s="322"/>
      <c r="C54" s="344"/>
      <c r="D54" s="345"/>
      <c r="E54" s="345"/>
      <c r="F54" s="345"/>
      <c r="G54" s="325"/>
    </row>
    <row r="55" ht="15">
      <c r="A55" s="358"/>
      <c r="B55" s="299"/>
      <c r="C55" s="299"/>
      <c r="D55" s="299"/>
      <c r="E55" s="299"/>
      <c r="F55" s="299"/>
      <c r="G55" s="299"/>
    </row>
    <row r="56">
      <c r="A56" s="390"/>
      <c r="B56" s="326"/>
      <c r="C56" s="326"/>
      <c r="D56" s="326"/>
      <c r="E56" s="326"/>
      <c r="F56" s="326"/>
      <c r="G56" s="327"/>
    </row>
    <row r="57">
      <c r="A57" s="328"/>
      <c r="B57" s="328"/>
      <c r="C57" s="328"/>
      <c r="D57" s="328"/>
      <c r="E57" s="328"/>
      <c r="F57" s="338"/>
      <c r="G57" s="329"/>
    </row>
    <row r="58">
      <c r="A58" s="328"/>
      <c r="B58" s="328"/>
      <c r="C58" s="328"/>
      <c r="D58" s="328"/>
      <c r="E58" s="341"/>
      <c r="F58" s="338"/>
      <c r="G58" s="329"/>
    </row>
    <row r="59">
      <c r="A59" s="328"/>
      <c r="B59" s="328"/>
      <c r="C59" s="328"/>
      <c r="D59" s="328"/>
      <c r="E59" s="328"/>
      <c r="F59" s="338"/>
      <c r="G59" s="329"/>
    </row>
    <row r="60">
      <c r="A60" s="328"/>
      <c r="B60" s="328"/>
      <c r="C60" s="328"/>
      <c r="D60" s="328"/>
      <c r="E60" s="328"/>
      <c r="F60" s="338"/>
      <c r="G60" s="329"/>
    </row>
    <row r="61">
      <c r="A61" s="328"/>
      <c r="B61" s="328"/>
      <c r="C61" s="328"/>
      <c r="D61" s="328"/>
      <c r="E61" s="328"/>
      <c r="F61" s="338"/>
      <c r="G61" s="329"/>
    </row>
    <row r="62">
      <c r="A62" s="328"/>
      <c r="B62" s="328"/>
      <c r="C62" s="328"/>
      <c r="D62" s="328"/>
      <c r="E62" s="328"/>
      <c r="F62" s="338"/>
      <c r="G62" s="329"/>
    </row>
    <row r="63">
      <c r="A63" s="328"/>
      <c r="B63" s="328"/>
      <c r="C63" s="328"/>
      <c r="D63" s="328"/>
      <c r="E63" s="328"/>
      <c r="F63" s="338"/>
      <c r="G63" s="329"/>
    </row>
    <row r="64">
      <c r="A64" s="326"/>
      <c r="B64" s="326"/>
      <c r="C64" s="326"/>
      <c r="D64" s="326"/>
      <c r="E64" s="326"/>
      <c r="F64" s="342"/>
      <c r="G64" s="327"/>
    </row>
    <row r="65">
      <c r="A65" s="1"/>
      <c r="B65" s="1"/>
      <c r="C65" s="1"/>
      <c r="D65" s="1"/>
      <c r="E65" s="1"/>
      <c r="F65" s="1"/>
      <c r="G65" s="337"/>
    </row>
    <row r="66" ht="15.75">
      <c r="A66" s="358"/>
      <c r="B66" s="299"/>
      <c r="C66" s="299"/>
      <c r="D66" s="299"/>
      <c r="E66" s="299"/>
      <c r="F66" s="299"/>
      <c r="G66" s="299"/>
    </row>
    <row r="67">
      <c r="A67" s="390"/>
      <c r="B67" s="326"/>
      <c r="C67" s="326"/>
      <c r="D67" s="326"/>
      <c r="E67" s="326"/>
      <c r="F67" s="326"/>
      <c r="G67" s="327"/>
    </row>
    <row r="68">
      <c r="A68" s="339"/>
      <c r="B68" s="339"/>
      <c r="C68" s="339"/>
      <c r="D68" s="339"/>
      <c r="E68" s="339"/>
      <c r="F68" s="339"/>
      <c r="G68" s="329"/>
    </row>
    <row r="69">
      <c r="A69" s="328"/>
      <c r="B69" s="328"/>
      <c r="C69" s="328"/>
      <c r="D69" s="328"/>
      <c r="E69" s="328"/>
      <c r="F69" s="338"/>
      <c r="G69" s="329"/>
    </row>
    <row r="70">
      <c r="A70" s="328"/>
      <c r="B70" s="328"/>
      <c r="C70" s="328"/>
      <c r="D70" s="328"/>
      <c r="E70" s="328"/>
      <c r="F70" s="338"/>
      <c r="G70" s="329"/>
    </row>
    <row r="71">
      <c r="A71" s="328"/>
      <c r="B71" s="328"/>
      <c r="C71" s="328"/>
      <c r="D71" s="328"/>
      <c r="E71" s="346"/>
      <c r="F71" s="338"/>
      <c r="G71" s="329"/>
    </row>
    <row r="72">
      <c r="A72" s="328"/>
      <c r="B72" s="339"/>
      <c r="C72" s="339"/>
      <c r="D72" s="339"/>
      <c r="E72" s="346"/>
      <c r="F72" s="338"/>
      <c r="G72" s="329"/>
    </row>
    <row r="73">
      <c r="A73" s="328"/>
      <c r="B73" s="328"/>
      <c r="C73" s="328"/>
      <c r="D73" s="328"/>
      <c r="E73" s="347"/>
      <c r="F73" s="338"/>
      <c r="G73" s="329"/>
    </row>
    <row r="74">
      <c r="A74" s="328"/>
      <c r="B74" s="339"/>
      <c r="C74" s="339"/>
      <c r="D74" s="339"/>
      <c r="E74" s="346"/>
      <c r="F74" s="338"/>
      <c r="G74" s="329"/>
    </row>
    <row r="75">
      <c r="A75" s="328"/>
      <c r="B75" s="328"/>
      <c r="C75" s="328"/>
      <c r="D75" s="328"/>
      <c r="E75" s="341"/>
      <c r="F75" s="338"/>
      <c r="G75" s="329"/>
    </row>
    <row r="76">
      <c r="A76" s="328"/>
      <c r="B76" s="339"/>
      <c r="C76" s="339"/>
      <c r="D76" s="339"/>
      <c r="E76" s="341"/>
      <c r="F76" s="338"/>
      <c r="G76" s="329"/>
    </row>
    <row r="77">
      <c r="A77" s="328"/>
      <c r="B77" s="328"/>
      <c r="C77" s="328"/>
      <c r="D77" s="328"/>
      <c r="E77" s="341"/>
      <c r="F77" s="338"/>
      <c r="G77" s="329"/>
    </row>
    <row r="78">
      <c r="A78" s="328"/>
      <c r="B78" s="328"/>
      <c r="C78" s="328"/>
      <c r="D78" s="328"/>
      <c r="E78" s="328"/>
      <c r="F78" s="338"/>
      <c r="G78" s="329"/>
    </row>
    <row r="79">
      <c r="A79" s="333"/>
      <c r="B79" s="333"/>
      <c r="C79" s="333"/>
      <c r="D79" s="333"/>
      <c r="E79" s="333"/>
      <c r="F79" s="333"/>
      <c r="G79" s="327"/>
    </row>
    <row r="80">
      <c r="A80" s="326"/>
      <c r="B80" s="326"/>
      <c r="C80" s="326"/>
      <c r="D80" s="326"/>
      <c r="E80" s="326"/>
      <c r="F80" s="326"/>
      <c r="G80" s="327"/>
    </row>
    <row r="81">
      <c r="A81" s="328"/>
      <c r="B81" s="1"/>
      <c r="C81" s="1"/>
      <c r="D81" s="1"/>
      <c r="E81" s="1"/>
      <c r="F81" s="1"/>
      <c r="G81" s="327"/>
    </row>
    <row r="82">
      <c r="A82" s="328"/>
      <c r="B82" s="1"/>
      <c r="C82" s="1"/>
      <c r="D82" s="1"/>
      <c r="E82" s="1"/>
      <c r="F82" s="1"/>
      <c r="G82" s="327"/>
    </row>
    <row r="83">
      <c r="A83" s="392"/>
      <c r="B83" s="299"/>
      <c r="C83" s="299"/>
      <c r="D83" s="299"/>
      <c r="E83" s="299"/>
      <c r="F83" s="299"/>
      <c r="G83" s="327"/>
    </row>
    <row r="84">
      <c r="A84" s="328"/>
      <c r="B84" s="328"/>
      <c r="C84" s="328"/>
      <c r="D84" s="328"/>
      <c r="E84" s="328"/>
      <c r="F84" s="328"/>
      <c r="G84" s="329"/>
    </row>
    <row r="85">
      <c r="A85" s="328"/>
      <c r="B85" s="328"/>
      <c r="C85" s="328"/>
      <c r="D85" s="328"/>
      <c r="E85" s="328"/>
      <c r="F85" s="328"/>
      <c r="G85" s="329"/>
    </row>
    <row r="86">
      <c r="A86" s="326"/>
      <c r="B86" s="326"/>
      <c r="C86" s="326"/>
      <c r="D86" s="326"/>
      <c r="E86" s="326"/>
      <c r="F86" s="326"/>
      <c r="G86" s="327"/>
    </row>
    <row r="87">
      <c r="A87" s="391"/>
      <c r="B87" s="326"/>
      <c r="C87" s="326"/>
      <c r="D87" s="326"/>
      <c r="E87" s="326"/>
      <c r="F87" s="342"/>
      <c r="G87" s="327"/>
    </row>
    <row r="88" ht="15.75">
      <c r="A88" s="358"/>
      <c r="B88" s="299"/>
      <c r="C88" s="299"/>
      <c r="D88" s="299"/>
      <c r="E88" s="299"/>
      <c r="F88" s="299"/>
      <c r="G88" s="299"/>
    </row>
    <row r="89">
      <c r="A89" s="326"/>
      <c r="B89" s="326"/>
      <c r="C89" s="326"/>
      <c r="D89" s="326"/>
      <c r="E89" s="326"/>
      <c r="F89" s="326"/>
      <c r="G89" s="327"/>
    </row>
    <row r="90">
      <c r="A90" s="328"/>
      <c r="B90" s="328"/>
      <c r="C90" s="328"/>
      <c r="D90" s="328"/>
      <c r="E90" s="328"/>
      <c r="F90" s="328"/>
      <c r="G90" s="329"/>
    </row>
    <row r="91">
      <c r="A91" s="328"/>
      <c r="B91" s="328"/>
      <c r="C91" s="328"/>
      <c r="D91" s="328"/>
      <c r="E91" s="328"/>
      <c r="F91" s="328"/>
      <c r="G91" s="329"/>
    </row>
    <row r="92">
      <c r="A92" s="328"/>
      <c r="B92" s="328"/>
      <c r="C92" s="328"/>
      <c r="D92" s="328"/>
      <c r="E92" s="328"/>
      <c r="F92" s="328"/>
      <c r="G92" s="329"/>
    </row>
    <row r="93">
      <c r="A93" s="328"/>
      <c r="B93" s="328"/>
      <c r="C93" s="328"/>
      <c r="D93" s="328"/>
      <c r="E93" s="328"/>
      <c r="F93" s="328"/>
      <c r="G93" s="329"/>
    </row>
    <row r="94">
      <c r="A94" s="328"/>
      <c r="B94" s="326"/>
      <c r="C94" s="326"/>
      <c r="D94" s="326"/>
      <c r="E94" s="326"/>
      <c r="F94" s="326"/>
      <c r="G94" s="327"/>
    </row>
    <row r="95">
      <c r="A95" s="1"/>
      <c r="B95" s="1"/>
      <c r="C95" s="1"/>
      <c r="D95" s="1"/>
      <c r="E95" s="1"/>
      <c r="F95" s="1"/>
      <c r="G95" s="337"/>
    </row>
    <row r="96">
      <c r="A96" s="393"/>
      <c r="B96" s="326"/>
      <c r="C96" s="326"/>
      <c r="D96" s="326"/>
      <c r="E96" s="326"/>
      <c r="F96" s="326"/>
      <c r="G96" s="327"/>
    </row>
    <row r="97">
      <c r="A97" s="328"/>
      <c r="B97" s="328"/>
      <c r="C97" s="328"/>
      <c r="D97" s="328"/>
      <c r="E97" s="328"/>
      <c r="F97" s="328"/>
      <c r="G97" s="329"/>
    </row>
    <row r="98">
      <c r="A98" s="328"/>
      <c r="B98" s="328"/>
      <c r="C98" s="328"/>
      <c r="D98" s="328"/>
      <c r="E98" s="328"/>
      <c r="F98" s="328"/>
      <c r="G98" s="329"/>
    </row>
    <row r="99">
      <c r="A99" s="328"/>
      <c r="B99" s="328"/>
      <c r="C99" s="328"/>
      <c r="D99" s="328"/>
      <c r="E99" s="328"/>
      <c r="F99" s="328"/>
      <c r="G99" s="329"/>
    </row>
    <row r="100">
      <c r="A100" s="328"/>
      <c r="B100" s="328"/>
      <c r="C100" s="328"/>
      <c r="D100" s="328"/>
      <c r="E100" s="328"/>
      <c r="F100" s="328"/>
      <c r="G100" s="329"/>
    </row>
    <row r="101">
      <c r="A101" s="328"/>
      <c r="B101" s="328"/>
      <c r="C101" s="328"/>
      <c r="D101" s="328"/>
      <c r="E101" s="328"/>
      <c r="F101" s="328"/>
      <c r="G101" s="329"/>
    </row>
    <row r="102">
      <c r="A102" s="348"/>
      <c r="B102" s="348"/>
      <c r="C102" s="348"/>
      <c r="D102" s="348"/>
      <c r="E102" s="348"/>
      <c r="F102" s="348"/>
      <c r="G102" s="327"/>
    </row>
    <row r="103">
      <c r="A103" s="1"/>
      <c r="B103" s="346"/>
      <c r="C103" s="341"/>
      <c r="D103" s="349"/>
      <c r="E103" s="349"/>
      <c r="F103" s="349"/>
      <c r="G103" s="336"/>
    </row>
    <row r="104" ht="15.75">
      <c r="A104" s="358"/>
      <c r="B104" s="299"/>
      <c r="C104" s="299"/>
      <c r="D104" s="299"/>
      <c r="E104" s="299"/>
      <c r="F104" s="299"/>
      <c r="G104" s="299"/>
    </row>
    <row r="105">
      <c r="A105" s="326"/>
      <c r="B105" s="326"/>
      <c r="C105" s="326"/>
      <c r="D105" s="326"/>
      <c r="E105" s="326"/>
      <c r="F105" s="326"/>
      <c r="G105" s="327"/>
    </row>
    <row r="106">
      <c r="A106" s="328"/>
      <c r="B106" s="328"/>
      <c r="C106" s="328"/>
      <c r="D106" s="328"/>
      <c r="E106" s="328"/>
      <c r="F106" s="341"/>
      <c r="G106" s="329"/>
    </row>
    <row r="107">
      <c r="A107" s="328"/>
      <c r="B107" s="328"/>
      <c r="C107" s="328"/>
      <c r="D107" s="328"/>
      <c r="E107" s="328"/>
      <c r="F107" s="341"/>
      <c r="G107" s="329"/>
    </row>
    <row r="108">
      <c r="A108" s="328"/>
      <c r="B108" s="328"/>
      <c r="C108" s="328"/>
      <c r="D108" s="328"/>
      <c r="E108" s="328"/>
      <c r="F108" s="338"/>
      <c r="G108" s="329"/>
    </row>
    <row r="109">
      <c r="A109" s="328"/>
      <c r="B109" s="328"/>
      <c r="C109" s="328"/>
      <c r="D109" s="350"/>
      <c r="E109" s="341"/>
      <c r="F109" s="338"/>
      <c r="G109" s="329"/>
    </row>
    <row r="110">
      <c r="A110" s="328"/>
      <c r="B110" s="328"/>
      <c r="C110" s="328"/>
      <c r="D110" s="350"/>
      <c r="E110" s="341"/>
      <c r="F110" s="338"/>
      <c r="G110" s="329"/>
    </row>
    <row r="111">
      <c r="A111" s="328"/>
      <c r="B111" s="328"/>
      <c r="C111" s="328"/>
      <c r="D111" s="328"/>
      <c r="E111" s="346"/>
      <c r="F111" s="338"/>
      <c r="G111" s="329"/>
    </row>
    <row r="112">
      <c r="A112" s="328"/>
      <c r="B112" s="328"/>
      <c r="C112" s="328"/>
      <c r="D112" s="350"/>
      <c r="E112" s="341"/>
      <c r="F112" s="338"/>
      <c r="G112" s="329"/>
    </row>
    <row r="113">
      <c r="A113" s="326"/>
      <c r="B113" s="326"/>
      <c r="C113" s="326"/>
      <c r="D113" s="326"/>
      <c r="E113" s="326"/>
      <c r="F113" s="326"/>
      <c r="G113" s="327"/>
    </row>
    <row r="114">
      <c r="A114" s="394"/>
      <c r="B114" s="339"/>
      <c r="C114" s="339"/>
      <c r="D114" s="339"/>
      <c r="E114" s="339"/>
      <c r="F114" s="339"/>
      <c r="G114" s="351"/>
    </row>
    <row r="115">
      <c r="A115" s="183"/>
      <c r="B115" s="183"/>
      <c r="C115" s="183"/>
      <c r="D115" s="183"/>
      <c r="E115" s="1"/>
      <c r="F115" s="352"/>
      <c r="G115" s="353"/>
    </row>
    <row r="116">
      <c r="A116" s="183"/>
      <c r="B116" s="183"/>
      <c r="C116" s="183"/>
      <c r="D116" s="183"/>
      <c r="E116" s="1"/>
      <c r="F116" s="183"/>
      <c r="G116" s="353"/>
    </row>
    <row r="117">
      <c r="A117" s="1"/>
      <c r="B117" s="183"/>
      <c r="C117" s="183"/>
      <c r="D117" s="183"/>
      <c r="E117" s="1"/>
      <c r="F117" s="352"/>
      <c r="G117" s="353"/>
    </row>
    <row r="118">
      <c r="A118" s="183"/>
      <c r="B118" s="183"/>
      <c r="C118" s="183"/>
      <c r="D118" s="183"/>
      <c r="E118" s="1"/>
      <c r="F118" s="352"/>
      <c r="G118" s="353"/>
    </row>
    <row r="119">
      <c r="A119" s="183"/>
      <c r="B119" s="183"/>
      <c r="C119" s="183"/>
      <c r="D119" s="183"/>
      <c r="E119" s="1"/>
      <c r="F119" s="352"/>
      <c r="G119" s="353"/>
    </row>
    <row r="120">
      <c r="A120" s="183"/>
      <c r="B120" s="183"/>
      <c r="C120" s="183"/>
      <c r="D120" s="183"/>
      <c r="E120" s="1"/>
      <c r="F120" s="352"/>
      <c r="G120" s="353"/>
    </row>
    <row r="121">
      <c r="A121" s="183"/>
      <c r="B121" s="183"/>
      <c r="C121" s="183"/>
      <c r="D121" s="183"/>
      <c r="E121" s="1"/>
      <c r="F121" s="352"/>
      <c r="G121" s="353"/>
    </row>
    <row r="122">
      <c r="A122" s="183"/>
      <c r="B122" s="183"/>
      <c r="C122" s="183"/>
      <c r="D122" s="183"/>
      <c r="E122" s="1"/>
      <c r="F122" s="352"/>
      <c r="G122" s="353"/>
    </row>
    <row r="123">
      <c r="A123" s="183"/>
      <c r="B123" s="183"/>
      <c r="C123" s="183"/>
      <c r="D123" s="183"/>
      <c r="E123" s="1"/>
      <c r="F123" s="352"/>
      <c r="G123" s="353"/>
    </row>
    <row r="124" ht="15.75">
      <c r="A124" s="358"/>
      <c r="B124" s="299"/>
      <c r="C124" s="299"/>
      <c r="D124" s="299"/>
      <c r="E124" s="299"/>
      <c r="F124" s="299"/>
      <c r="G124" s="299"/>
    </row>
    <row r="125">
      <c r="A125" s="326"/>
      <c r="B125" s="326"/>
      <c r="C125" s="326"/>
      <c r="D125" s="326"/>
      <c r="E125" s="326"/>
      <c r="F125" s="326"/>
      <c r="G125" s="327"/>
    </row>
    <row r="126">
      <c r="A126" s="328"/>
      <c r="B126" s="328"/>
      <c r="C126" s="328"/>
      <c r="D126" s="328"/>
      <c r="E126" s="328"/>
      <c r="F126" s="328"/>
      <c r="G126" s="329"/>
    </row>
    <row r="127">
      <c r="A127" s="328"/>
      <c r="B127" s="328"/>
      <c r="C127" s="328"/>
      <c r="D127" s="328"/>
      <c r="E127" s="328"/>
      <c r="F127" s="328"/>
      <c r="G127" s="329"/>
    </row>
    <row r="128">
      <c r="A128" s="328"/>
      <c r="B128" s="328"/>
      <c r="C128" s="328"/>
      <c r="D128" s="328"/>
      <c r="E128" s="328"/>
      <c r="F128" s="328"/>
      <c r="G128" s="329"/>
    </row>
    <row r="129">
      <c r="A129" s="328"/>
      <c r="B129" s="328"/>
      <c r="C129" s="328"/>
      <c r="D129" s="328"/>
      <c r="E129" s="328"/>
      <c r="F129" s="328"/>
      <c r="G129" s="329"/>
    </row>
    <row r="130">
      <c r="A130" s="328"/>
      <c r="B130" s="328"/>
      <c r="C130" s="328"/>
      <c r="D130" s="328"/>
      <c r="E130" s="328"/>
      <c r="F130" s="328"/>
      <c r="G130" s="329"/>
    </row>
    <row r="131">
      <c r="A131" s="328"/>
      <c r="B131" s="328"/>
      <c r="C131" s="328"/>
      <c r="D131" s="328"/>
      <c r="E131" s="328"/>
      <c r="F131" s="328"/>
      <c r="G131" s="329"/>
    </row>
    <row r="132">
      <c r="A132" s="328"/>
      <c r="B132" s="326"/>
      <c r="C132" s="326"/>
      <c r="D132" s="326"/>
      <c r="E132" s="326"/>
      <c r="F132" s="326"/>
      <c r="G132" s="327"/>
    </row>
    <row r="133">
      <c r="A133" s="328"/>
      <c r="B133" s="326"/>
      <c r="C133" s="326"/>
      <c r="D133" s="326"/>
      <c r="E133" s="326"/>
      <c r="F133" s="326"/>
      <c r="G133" s="327"/>
    </row>
    <row r="134">
      <c r="A134" s="354"/>
      <c r="B134" s="1"/>
      <c r="C134" s="1"/>
      <c r="D134" s="1"/>
      <c r="E134" s="1"/>
      <c r="F134" s="1"/>
      <c r="G134" s="1"/>
    </row>
  </sheetData>
  <mergeCells count="8">
    <mergeCell ref="B2:B3"/>
    <mergeCell ref="C2:C3"/>
    <mergeCell ref="F2:F3"/>
    <mergeCell ref="I2:J3"/>
    <mergeCell ref="B7:F7"/>
    <mergeCell ref="I7:I8"/>
    <mergeCell ref="J7:J8"/>
    <mergeCell ref="B8:F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Robson RD. Dutra</dc:creator>
  <cp:revision>15</cp:revision>
  <dcterms:created xsi:type="dcterms:W3CDTF">2024-07-25T18:00:45Z</dcterms:created>
  <dcterms:modified xsi:type="dcterms:W3CDTF">2024-07-31T14:01:54Z</dcterms:modified>
</cp:coreProperties>
</file>